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C001239\Consolidación\Pilar III\10_2018\Junio\Documentos a Publicar\Español\"/>
    </mc:Choice>
  </mc:AlternateContent>
  <bookViews>
    <workbookView xWindow="0" yWindow="0" windowWidth="19200" windowHeight="7740"/>
  </bookViews>
  <sheets>
    <sheet name="Índice de tablas" sheetId="223" r:id="rId1"/>
    <sheet name="Tabla 1" sheetId="1" r:id="rId2"/>
    <sheet name="Tabla 2" sheetId="2" r:id="rId3"/>
    <sheet name="Tabla 3" sheetId="224" r:id="rId4"/>
    <sheet name="Tabla 4" sheetId="225" r:id="rId5"/>
    <sheet name="Tabla 5" sheetId="226" r:id="rId6"/>
    <sheet name="Tabla 6" sheetId="9" r:id="rId7"/>
    <sheet name="Tabla 7" sheetId="104" r:id="rId8"/>
    <sheet name="Tabla 8" sheetId="13" r:id="rId9"/>
    <sheet name="Tabla 9" sheetId="105" r:id="rId10"/>
    <sheet name="Tabla 10" sheetId="20" r:id="rId11"/>
    <sheet name="Tabla 11" sheetId="227" r:id="rId12"/>
    <sheet name="Tabla12" sheetId="228" r:id="rId13"/>
    <sheet name="Tabla 13" sheetId="14" r:id="rId14"/>
    <sheet name="Tabla 14" sheetId="16" r:id="rId15"/>
    <sheet name="Tabla 15" sheetId="18" r:id="rId16"/>
    <sheet name="Tabla 16" sheetId="106" r:id="rId17"/>
    <sheet name="Tabla 17" sheetId="141" r:id="rId18"/>
    <sheet name="Tabla 18" sheetId="107" r:id="rId19"/>
    <sheet name="Tabla 19" sheetId="108" r:id="rId20"/>
    <sheet name="Tabla 20" sheetId="109" r:id="rId21"/>
    <sheet name="Tabla 21" sheetId="114" r:id="rId22"/>
    <sheet name="Tabla 22" sheetId="118" r:id="rId23"/>
    <sheet name="Tabla 23" sheetId="119" r:id="rId24"/>
    <sheet name="Tabla 24" sheetId="5" r:id="rId25"/>
    <sheet name="Tabla 25" sheetId="125" r:id="rId26"/>
    <sheet name="Tabla 26" sheetId="130" r:id="rId27"/>
    <sheet name="Tabla 27" sheetId="132" r:id="rId28"/>
    <sheet name="Tabla 28" sheetId="124" r:id="rId29"/>
    <sheet name="Tabla 29" sheetId="128" r:id="rId30"/>
    <sheet name="Tabla 30" sheetId="129" r:id="rId31"/>
    <sheet name="Tabla 31" sheetId="126" r:id="rId32"/>
    <sheet name="Tabla 32" sheetId="127" r:id="rId33"/>
    <sheet name="Tabla 33" sheetId="133" r:id="rId34"/>
    <sheet name="Tabla 34" sheetId="136" r:id="rId35"/>
    <sheet name="Tabla 35" sheetId="134" r:id="rId36"/>
    <sheet name="Tabla 36" sheetId="143" r:id="rId37"/>
    <sheet name="Tabla 37" sheetId="144" r:id="rId38"/>
    <sheet name="Tabla 38" sheetId="146" r:id="rId39"/>
    <sheet name="Tabla 39" sheetId="147" r:id="rId40"/>
    <sheet name="Tabla 40" sheetId="212" r:id="rId41"/>
  </sheets>
  <externalReferences>
    <externalReference r:id="rId42"/>
    <externalReference r:id="rId43"/>
    <externalReference r:id="rId44"/>
  </externalReferences>
  <definedNames>
    <definedName name="_Fill" localSheetId="11" hidden="1">#REF!</definedName>
    <definedName name="_Fill" localSheetId="3" hidden="1">#REF!</definedName>
    <definedName name="_Fill" localSheetId="4" hidden="1">#REF!</definedName>
    <definedName name="_Fill" localSheetId="5" hidden="1">#REF!</definedName>
    <definedName name="_Fill" localSheetId="12" hidden="1">#REF!</definedName>
    <definedName name="_Fill" hidden="1">#REF!</definedName>
    <definedName name="_xlnm._FilterDatabase" localSheetId="13" hidden="1">'Tabla 13'!$B$5:$H$43</definedName>
    <definedName name="_Key1" localSheetId="11" hidden="1">#REF!</definedName>
    <definedName name="_Key1" localSheetId="3" hidden="1">#REF!</definedName>
    <definedName name="_Key1" localSheetId="4" hidden="1">#REF!</definedName>
    <definedName name="_Key1" localSheetId="5" hidden="1">#REF!</definedName>
    <definedName name="_Key1" localSheetId="12" hidden="1">#REF!</definedName>
    <definedName name="_Key1" hidden="1">#REF!</definedName>
    <definedName name="_Order1" hidden="1">255</definedName>
    <definedName name="_Order2" hidden="1">255</definedName>
    <definedName name="_Sort" localSheetId="11" hidden="1">#REF!</definedName>
    <definedName name="_Sort" localSheetId="3" hidden="1">#REF!</definedName>
    <definedName name="_Sort" localSheetId="4" hidden="1">#REF!</definedName>
    <definedName name="_Sort" localSheetId="5" hidden="1">#REF!</definedName>
    <definedName name="_Sort" localSheetId="12" hidden="1">#REF!</definedName>
    <definedName name="_Sort" hidden="1">#REF!</definedName>
    <definedName name="a" localSheetId="11" hidden="1">{#N/A,#N/A,FALSE,"ING. EXT."}</definedName>
    <definedName name="a" localSheetId="3" hidden="1">{#N/A,#N/A,FALSE,"ING. EXT."}</definedName>
    <definedName name="a" localSheetId="4" hidden="1">{#N/A,#N/A,FALSE,"ING. EXT."}</definedName>
    <definedName name="a" localSheetId="5" hidden="1">{#N/A,#N/A,FALSE,"ING. EXT."}</definedName>
    <definedName name="a" localSheetId="12" hidden="1">{#N/A,#N/A,FALSE,"ING. EXT."}</definedName>
    <definedName name="a" hidden="1">{#N/A,#N/A,FALSE,"ING. EXT."}</definedName>
    <definedName name="AC"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localSheetId="11" hidden="1">{#N/A,#N/A,FALSE,"EDO. DE RESULTADOS";#N/A,#N/A,FALSE,"CAMBIOS";#N/A,#N/A,FALSE,"COM - VTA";#N/A,#N/A,FALSE,"DIVIDENDOS";#N/A,#N/A,FALSE,"OTROS ING. DE OP.";#N/A,#N/A,FALSE,"GASTOS DE PERSONAL";#N/A,#N/A,FALSE,"RENTAS";#N/A,#N/A,FALSE,"OTROS GASTOS";#N/A,#N/A,FALSE,"DEP. Y AMO.";#N/A,#N/A,FALSE,"OTROS PROD."}</definedName>
    <definedName name="aq" localSheetId="4" hidden="1">{#N/A,#N/A,FALSE,"EDO. DE RESULTADOS";#N/A,#N/A,FALSE,"CAMBIOS";#N/A,#N/A,FALSE,"COM - VTA";#N/A,#N/A,FALSE,"DIVIDENDOS";#N/A,#N/A,FALSE,"OTROS ING. DE OP.";#N/A,#N/A,FALSE,"GASTOS DE PERSONAL";#N/A,#N/A,FALSE,"RENTAS";#N/A,#N/A,FALSE,"OTROS GASTOS";#N/A,#N/A,FALSE,"DEP. Y AMO.";#N/A,#N/A,FALSE,"OTROS PROD."}</definedName>
    <definedName name="aq" localSheetId="5" hidden="1">{#N/A,#N/A,FALSE,"EDO. DE RESULTADOS";#N/A,#N/A,FALSE,"CAMBIOS";#N/A,#N/A,FALSE,"COM - VTA";#N/A,#N/A,FALSE,"DIVIDENDOS";#N/A,#N/A,FALSE,"OTROS ING. DE OP.";#N/A,#N/A,FALSE,"GASTOS DE PERSONAL";#N/A,#N/A,FALSE,"RENTAS";#N/A,#N/A,FALSE,"OTROS GASTOS";#N/A,#N/A,FALSE,"DEP. Y AMO.";#N/A,#N/A,FALSE,"OTROS PROD."}</definedName>
    <definedName name="aq" localSheetId="12" hidden="1">{#N/A,#N/A,FALSE,"EDO. DE RESULTADOS";#N/A,#N/A,FALSE,"CAMBIOS";#N/A,#N/A,FALSE,"COM - VTA";#N/A,#N/A,FALSE,"DIVIDENDOS";#N/A,#N/A,FALSE,"OTROS ING. DE OP.";#N/A,#N/A,FALSE,"GASTOS DE PERSONAL";#N/A,#N/A,FALSE,"RENTAS";#N/A,#N/A,FALSE,"OTROS GASTOS";#N/A,#N/A,FALSE,"DEP. Y AMO.";#N/A,#N/A,FALSE,"OTROS PROD."}</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localSheetId="11" hidden="1">#REF!</definedName>
    <definedName name="BLPH1" localSheetId="4" hidden="1">#REF!</definedName>
    <definedName name="BLPH1" localSheetId="5" hidden="1">#REF!</definedName>
    <definedName name="BLPH1" localSheetId="12" hidden="1">#REF!</definedName>
    <definedName name="BLPH1" hidden="1">#REF!</definedName>
    <definedName name="BLPH10" localSheetId="11" hidden="1">#REF!</definedName>
    <definedName name="BLPH10" localSheetId="4" hidden="1">#REF!</definedName>
    <definedName name="BLPH10" localSheetId="5" hidden="1">#REF!</definedName>
    <definedName name="BLPH10" localSheetId="12" hidden="1">#REF!</definedName>
    <definedName name="BLPH10" hidden="1">#REF!</definedName>
    <definedName name="BLPH11" localSheetId="11" hidden="1">#REF!</definedName>
    <definedName name="BLPH11" localSheetId="4" hidden="1">#REF!</definedName>
    <definedName name="BLPH11" localSheetId="5" hidden="1">#REF!</definedName>
    <definedName name="BLPH11" localSheetId="12" hidden="1">#REF!</definedName>
    <definedName name="BLPH11" hidden="1">#REF!</definedName>
    <definedName name="BLPH12" localSheetId="11" hidden="1">#REF!</definedName>
    <definedName name="BLPH12" localSheetId="4" hidden="1">#REF!</definedName>
    <definedName name="BLPH12" localSheetId="5" hidden="1">#REF!</definedName>
    <definedName name="BLPH12" localSheetId="12" hidden="1">#REF!</definedName>
    <definedName name="BLPH12" hidden="1">#REF!</definedName>
    <definedName name="BLPH13" localSheetId="11" hidden="1">#REF!</definedName>
    <definedName name="BLPH13" localSheetId="4" hidden="1">#REF!</definedName>
    <definedName name="BLPH13" localSheetId="5" hidden="1">#REF!</definedName>
    <definedName name="BLPH13" localSheetId="12" hidden="1">#REF!</definedName>
    <definedName name="BLPH13" hidden="1">#REF!</definedName>
    <definedName name="BLPH2" localSheetId="11" hidden="1">#REF!</definedName>
    <definedName name="BLPH2" localSheetId="4" hidden="1">#REF!</definedName>
    <definedName name="BLPH2" localSheetId="5" hidden="1">#REF!</definedName>
    <definedName name="BLPH2" localSheetId="12" hidden="1">#REF!</definedName>
    <definedName name="BLPH2" hidden="1">#REF!</definedName>
    <definedName name="BLPH3" localSheetId="11" hidden="1">#REF!</definedName>
    <definedName name="BLPH3" localSheetId="4" hidden="1">#REF!</definedName>
    <definedName name="BLPH3" localSheetId="5" hidden="1">#REF!</definedName>
    <definedName name="BLPH3" localSheetId="12" hidden="1">#REF!</definedName>
    <definedName name="BLPH3" hidden="1">#REF!</definedName>
    <definedName name="BLPH4" localSheetId="11" hidden="1">#REF!</definedName>
    <definedName name="BLPH4" localSheetId="4" hidden="1">#REF!</definedName>
    <definedName name="BLPH4" localSheetId="5" hidden="1">#REF!</definedName>
    <definedName name="BLPH4" localSheetId="12" hidden="1">#REF!</definedName>
    <definedName name="BLPH4" hidden="1">#REF!</definedName>
    <definedName name="BLPH5" localSheetId="11" hidden="1">#REF!</definedName>
    <definedName name="BLPH5" localSheetId="4" hidden="1">#REF!</definedName>
    <definedName name="BLPH5" localSheetId="5" hidden="1">#REF!</definedName>
    <definedName name="BLPH5" localSheetId="12" hidden="1">#REF!</definedName>
    <definedName name="BLPH5" hidden="1">#REF!</definedName>
    <definedName name="BLPH6" localSheetId="11" hidden="1">#REF!</definedName>
    <definedName name="BLPH6" localSheetId="4" hidden="1">#REF!</definedName>
    <definedName name="BLPH6" localSheetId="5" hidden="1">#REF!</definedName>
    <definedName name="BLPH6" localSheetId="12" hidden="1">#REF!</definedName>
    <definedName name="BLPH6" hidden="1">#REF!</definedName>
    <definedName name="BLPH7" localSheetId="11" hidden="1">#REF!</definedName>
    <definedName name="BLPH7" localSheetId="4" hidden="1">#REF!</definedName>
    <definedName name="BLPH7" localSheetId="5" hidden="1">#REF!</definedName>
    <definedName name="BLPH7" localSheetId="12" hidden="1">#REF!</definedName>
    <definedName name="BLPH7" hidden="1">#REF!</definedName>
    <definedName name="BLPH8" localSheetId="11" hidden="1">#REF!</definedName>
    <definedName name="BLPH8" localSheetId="4" hidden="1">#REF!</definedName>
    <definedName name="BLPH8" localSheetId="5" hidden="1">#REF!</definedName>
    <definedName name="BLPH8" localSheetId="12" hidden="1">#REF!</definedName>
    <definedName name="BLPH8" hidden="1">#REF!</definedName>
    <definedName name="BLPH9" localSheetId="11" hidden="1">#REF!</definedName>
    <definedName name="BLPH9" localSheetId="4" hidden="1">#REF!</definedName>
    <definedName name="BLPH9" localSheetId="5" hidden="1">#REF!</definedName>
    <definedName name="BLPH9" localSheetId="12" hidden="1">#REF!</definedName>
    <definedName name="BLPH9" hidden="1">#REF!</definedName>
    <definedName name="CAPI" localSheetId="11" hidden="1">{#N/A,#N/A,FALSE,"RES. CAPITAL";#N/A,#N/A,FALSE,"SUPERAVIT"}</definedName>
    <definedName name="CAPI" localSheetId="4" hidden="1">{#N/A,#N/A,FALSE,"RES. CAPITAL";#N/A,#N/A,FALSE,"SUPERAVIT"}</definedName>
    <definedName name="CAPI" localSheetId="5" hidden="1">{#N/A,#N/A,FALSE,"RES. CAPITAL";#N/A,#N/A,FALSE,"SUPERAVIT"}</definedName>
    <definedName name="CAPI" localSheetId="12" hidden="1">{#N/A,#N/A,FALSE,"RES. CAPITAL";#N/A,#N/A,FALSE,"SUPERAVIT"}</definedName>
    <definedName name="CAPI" hidden="1">{#N/A,#N/A,FALSE,"RES. CAPITAL";#N/A,#N/A,FALSE,"SUPERAVIT"}</definedName>
    <definedName name="capital1" localSheetId="11" hidden="1">{#N/A,#N/A,FALSE,"RES. CAPITAL";#N/A,#N/A,FALSE,"SUPERAVIT"}</definedName>
    <definedName name="capital1" localSheetId="4" hidden="1">{#N/A,#N/A,FALSE,"RES. CAPITAL";#N/A,#N/A,FALSE,"SUPERAVIT"}</definedName>
    <definedName name="capital1" localSheetId="5" hidden="1">{#N/A,#N/A,FALSE,"RES. CAPITAL";#N/A,#N/A,FALSE,"SUPERAVIT"}</definedName>
    <definedName name="capital1" localSheetId="12" hidden="1">{#N/A,#N/A,FALSE,"RES. CAPITAL";#N/A,#N/A,FALSE,"SUPERAVIT"}</definedName>
    <definedName name="capital1" hidden="1">{#N/A,#N/A,FALSE,"RES. CAPITAL";#N/A,#N/A,FALSE,"SUPERAVIT"}</definedName>
    <definedName name="cinco" localSheetId="11" hidden="1">{#N/A,#N/A,FALSE,"OBLIG.S-CAPITAL"}</definedName>
    <definedName name="cinco" localSheetId="4" hidden="1">{#N/A,#N/A,FALSE,"OBLIG.S-CAPITAL"}</definedName>
    <definedName name="cinco" localSheetId="5" hidden="1">{#N/A,#N/A,FALSE,"OBLIG.S-CAPITAL"}</definedName>
    <definedName name="cinco" localSheetId="12" hidden="1">{#N/A,#N/A,FALSE,"OBLIG.S-CAPITAL"}</definedName>
    <definedName name="cinco" hidden="1">{#N/A,#N/A,FALSE,"OBLIG.S-CAPITAL"}</definedName>
    <definedName name="CIQWBGuid" hidden="1">"4678e7d9-d3a0-4beb-b149-d54a98938594"</definedName>
    <definedName name="cuanbtro" localSheetId="11" hidden="1">{#N/A,#N/A,FALSE,"ING. EXT."}</definedName>
    <definedName name="cuanbtro" localSheetId="4" hidden="1">{#N/A,#N/A,FALSE,"ING. EXT."}</definedName>
    <definedName name="cuanbtro" localSheetId="5" hidden="1">{#N/A,#N/A,FALSE,"ING. EXT."}</definedName>
    <definedName name="cuanbtro" localSheetId="12" hidden="1">{#N/A,#N/A,FALSE,"ING. EXT."}</definedName>
    <definedName name="cuanbtro" hidden="1">{#N/A,#N/A,FALSE,"ING. EXT."}</definedName>
    <definedName name="DA" localSheetId="11" hidden="1">{#N/A,#N/A,FALSE,"OBLIG.S-CAPITAL"}</definedName>
    <definedName name="DA" localSheetId="4" hidden="1">{#N/A,#N/A,FALSE,"OBLIG.S-CAPITAL"}</definedName>
    <definedName name="DA" localSheetId="5" hidden="1">{#N/A,#N/A,FALSE,"OBLIG.S-CAPITAL"}</definedName>
    <definedName name="DA" localSheetId="12" hidden="1">{#N/A,#N/A,FALSE,"OBLIG.S-CAPITAL"}</definedName>
    <definedName name="DA" hidden="1">{#N/A,#N/A,FALSE,"OBLIG.S-CAPITAL"}</definedName>
    <definedName name="dded" localSheetId="11" hidden="1">{#N/A,#N/A,FALSE,"OBLIG.S-CAPITAL"}</definedName>
    <definedName name="dded" localSheetId="4" hidden="1">{#N/A,#N/A,FALSE,"OBLIG.S-CAPITAL"}</definedName>
    <definedName name="dded" localSheetId="5" hidden="1">{#N/A,#N/A,FALSE,"OBLIG.S-CAPITAL"}</definedName>
    <definedName name="dded" localSheetId="12" hidden="1">{#N/A,#N/A,FALSE,"OBLIG.S-CAPITAL"}</definedName>
    <definedName name="dded" hidden="1">{#N/A,#N/A,FALSE,"OBLIG.S-CAPITAL"}</definedName>
    <definedName name="ddede" localSheetId="11" hidden="1">{#N/A,#N/A,FALSE,"OBLIG.S-CAPITAL"}</definedName>
    <definedName name="ddede" localSheetId="3" hidden="1">{#N/A,#N/A,FALSE,"OBLIG.S-CAPITAL"}</definedName>
    <definedName name="ddede" localSheetId="4" hidden="1">{#N/A,#N/A,FALSE,"OBLIG.S-CAPITAL"}</definedName>
    <definedName name="ddede" localSheetId="5" hidden="1">{#N/A,#N/A,FALSE,"OBLIG.S-CAPITAL"}</definedName>
    <definedName name="ddede" localSheetId="12" hidden="1">{#N/A,#N/A,FALSE,"OBLIG.S-CAPITAL"}</definedName>
    <definedName name="ddede" hidden="1">{#N/A,#N/A,FALSE,"OBLIG.S-CAPITAL"}</definedName>
    <definedName name="DESDE" localSheetId="11" hidden="1">{#N/A,#N/A,FALSE,"EDO. RES. INT";#N/A,#N/A,FALSE,"EDO. RES. CNB";#N/A,#N/A,FALSE,"EDO. RES. CONT."}</definedName>
    <definedName name="DESDE" localSheetId="4" hidden="1">{#N/A,#N/A,FALSE,"EDO. RES. INT";#N/A,#N/A,FALSE,"EDO. RES. CNB";#N/A,#N/A,FALSE,"EDO. RES. CONT."}</definedName>
    <definedName name="DESDE" localSheetId="5" hidden="1">{#N/A,#N/A,FALSE,"EDO. RES. INT";#N/A,#N/A,FALSE,"EDO. RES. CNB";#N/A,#N/A,FALSE,"EDO. RES. CONT."}</definedName>
    <definedName name="DESDE" localSheetId="12" hidden="1">{#N/A,#N/A,FALSE,"EDO. RES. INT";#N/A,#N/A,FALSE,"EDO. RES. CNB";#N/A,#N/A,FALSE,"EDO. RES. CONT."}</definedName>
    <definedName name="DESDE" hidden="1">{#N/A,#N/A,FALSE,"EDO. RES. INT";#N/A,#N/A,FALSE,"EDO. RES. CNB";#N/A,#N/A,FALSE,"EDO. RES. CONT."}</definedName>
    <definedName name="dff" localSheetId="11" hidden="1">{#N/A,#N/A,FALSE,"ING. EXT."}</definedName>
    <definedName name="dff" localSheetId="4" hidden="1">{#N/A,#N/A,FALSE,"ING. EXT."}</definedName>
    <definedName name="dff" localSheetId="5" hidden="1">{#N/A,#N/A,FALSE,"ING. EXT."}</definedName>
    <definedName name="dff" localSheetId="12" hidden="1">{#N/A,#N/A,FALSE,"ING. EXT."}</definedName>
    <definedName name="dff" hidden="1">{#N/A,#N/A,FALSE,"ING. EXT."}</definedName>
    <definedName name="dtt"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localSheetId="11" hidden="1">{#N/A,#N/A,FALSE,"ING. EXT."}</definedName>
    <definedName name="edo_res" localSheetId="3" hidden="1">{#N/A,#N/A,FALSE,"ING. EXT."}</definedName>
    <definedName name="edo_res" localSheetId="4" hidden="1">{#N/A,#N/A,FALSE,"ING. EXT."}</definedName>
    <definedName name="edo_res" localSheetId="5" hidden="1">{#N/A,#N/A,FALSE,"ING. EXT."}</definedName>
    <definedName name="edo_res" localSheetId="12" hidden="1">{#N/A,#N/A,FALSE,"ING. EXT."}</definedName>
    <definedName name="edo_res" hidden="1">{#N/A,#N/A,FALSE,"ING. EXT."}</definedName>
    <definedName name="edoapoyos" localSheetId="11" hidden="1">{#N/A,#N/A,FALSE,"EDO. DE RESULTADOS";#N/A,#N/A,FALSE,"CAMBIOS";#N/A,#N/A,FALSE,"COM - VTA";#N/A,#N/A,FALSE,"DIVIDENDOS";#N/A,#N/A,FALSE,"OTROS ING. DE OP.";#N/A,#N/A,FALSE,"GASTOS DE PERSONAL";#N/A,#N/A,FALSE,"RENTAS";#N/A,#N/A,FALSE,"OTROS GASTOS";#N/A,#N/A,FALSE,"DEP. Y AMO.";#N/A,#N/A,FALSE,"OTROS PROD."}</definedName>
    <definedName name="edoapoyos" localSheetId="4" hidden="1">{#N/A,#N/A,FALSE,"EDO. DE RESULTADOS";#N/A,#N/A,FALSE,"CAMBIOS";#N/A,#N/A,FALSE,"COM - VTA";#N/A,#N/A,FALSE,"DIVIDENDOS";#N/A,#N/A,FALSE,"OTROS ING. DE OP.";#N/A,#N/A,FALSE,"GASTOS DE PERSONAL";#N/A,#N/A,FALSE,"RENTAS";#N/A,#N/A,FALSE,"OTROS GASTOS";#N/A,#N/A,FALSE,"DEP. Y AMO.";#N/A,#N/A,FALSE,"OTROS PROD."}</definedName>
    <definedName name="edoapoyos" localSheetId="5" hidden="1">{#N/A,#N/A,FALSE,"EDO. DE RESULTADOS";#N/A,#N/A,FALSE,"CAMBIOS";#N/A,#N/A,FALSE,"COM - VTA";#N/A,#N/A,FALSE,"DIVIDENDOS";#N/A,#N/A,FALSE,"OTROS ING. DE OP.";#N/A,#N/A,FALSE,"GASTOS DE PERSONAL";#N/A,#N/A,FALSE,"RENTAS";#N/A,#N/A,FALSE,"OTROS GASTOS";#N/A,#N/A,FALSE,"DEP. Y AMO.";#N/A,#N/A,FALSE,"OTROS PROD."}</definedName>
    <definedName name="edoapoyos" localSheetId="12" hidden="1">{#N/A,#N/A,FALSE,"EDO. DE RESULTADOS";#N/A,#N/A,FALSE,"CAMBIOS";#N/A,#N/A,FALSE,"COM - VTA";#N/A,#N/A,FALSE,"DIVIDENDOS";#N/A,#N/A,FALSE,"OTROS ING. DE OP.";#N/A,#N/A,FALSE,"GASTOS DE PERSONAL";#N/A,#N/A,FALSE,"RENTAS";#N/A,#N/A,FALSE,"OTROS GASTOS";#N/A,#N/A,FALSE,"DEP. Y AMO.";#N/A,#N/A,FALSE,"OTROS PROD."}</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localSheetId="11" hidden="1">{#N/A,#N/A,FALSE,"ING. EXT."}</definedName>
    <definedName name="edores" localSheetId="4" hidden="1">{#N/A,#N/A,FALSE,"ING. EXT."}</definedName>
    <definedName name="edores" localSheetId="5" hidden="1">{#N/A,#N/A,FALSE,"ING. EXT."}</definedName>
    <definedName name="edores" localSheetId="12" hidden="1">{#N/A,#N/A,FALSE,"ING. EXT."}</definedName>
    <definedName name="edores" hidden="1">{#N/A,#N/A,FALSE,"ING. EXT."}</definedName>
    <definedName name="ert" localSheetId="11" hidden="1">{#N/A,#N/A,FALSE,"RES. CAPITAL";#N/A,#N/A,FALSE,"SUPERAVIT"}</definedName>
    <definedName name="ert" localSheetId="4" hidden="1">{#N/A,#N/A,FALSE,"RES. CAPITAL";#N/A,#N/A,FALSE,"SUPERAVIT"}</definedName>
    <definedName name="ert" localSheetId="5" hidden="1">{#N/A,#N/A,FALSE,"RES. CAPITAL";#N/A,#N/A,FALSE,"SUPERAVIT"}</definedName>
    <definedName name="ert" localSheetId="12" hidden="1">{#N/A,#N/A,FALSE,"RES. CAPITAL";#N/A,#N/A,FALSE,"SUPERAVIT"}</definedName>
    <definedName name="ert" hidden="1">{#N/A,#N/A,FALSE,"RES. CAPITAL";#N/A,#N/A,FALSE,"SUPERAVIT"}</definedName>
    <definedName name="EXT" localSheetId="11" hidden="1">{#N/A,#N/A,FALSE,"ING. EXT."}</definedName>
    <definedName name="EXT" localSheetId="4" hidden="1">{#N/A,#N/A,FALSE,"ING. EXT."}</definedName>
    <definedName name="EXT" localSheetId="5" hidden="1">{#N/A,#N/A,FALSE,"ING. EXT."}</definedName>
    <definedName name="EXT" localSheetId="12" hidden="1">{#N/A,#N/A,FALSE,"ING. EXT."}</definedName>
    <definedName name="EXT" hidden="1">{#N/A,#N/A,FALSE,"ING. EXT."}</definedName>
    <definedName name="extraord" localSheetId="11" hidden="1">{#N/A,#N/A,FALSE,"ING. EXT."}</definedName>
    <definedName name="extraord" localSheetId="4" hidden="1">{#N/A,#N/A,FALSE,"ING. EXT."}</definedName>
    <definedName name="extraord" localSheetId="5" hidden="1">{#N/A,#N/A,FALSE,"ING. EXT."}</definedName>
    <definedName name="extraord" localSheetId="12" hidden="1">{#N/A,#N/A,FALSE,"ING. EXT."}</definedName>
    <definedName name="extraord" hidden="1">{#N/A,#N/A,FALSE,"ING. EXT."}</definedName>
    <definedName name="fed" localSheetId="11" hidden="1">{#N/A,#N/A,FALSE,"RES. CAPITAL";#N/A,#N/A,FALSE,"SUPERAVIT"}</definedName>
    <definedName name="fed" localSheetId="4" hidden="1">{#N/A,#N/A,FALSE,"RES. CAPITAL";#N/A,#N/A,FALSE,"SUPERAVIT"}</definedName>
    <definedName name="fed" localSheetId="5" hidden="1">{#N/A,#N/A,FALSE,"RES. CAPITAL";#N/A,#N/A,FALSE,"SUPERAVIT"}</definedName>
    <definedName name="fed" localSheetId="12" hidden="1">{#N/A,#N/A,FALSE,"RES. CAPITAL";#N/A,#N/A,FALSE,"SUPERAVIT"}</definedName>
    <definedName name="fed" hidden="1">{#N/A,#N/A,FALSE,"RES. CAPITAL";#N/A,#N/A,FALSE,"SUPERAVIT"}</definedName>
    <definedName name="golro" localSheetId="11" hidden="1">{#N/A,#N/A,FALSE,"EDO. RES. INT";#N/A,#N/A,FALSE,"EDO. RES. CNB";#N/A,#N/A,FALSE,"EDO. RES. CONT."}</definedName>
    <definedName name="golro" localSheetId="4" hidden="1">{#N/A,#N/A,FALSE,"EDO. RES. INT";#N/A,#N/A,FALSE,"EDO. RES. CNB";#N/A,#N/A,FALSE,"EDO. RES. CONT."}</definedName>
    <definedName name="golro" localSheetId="5" hidden="1">{#N/A,#N/A,FALSE,"EDO. RES. INT";#N/A,#N/A,FALSE,"EDO. RES. CNB";#N/A,#N/A,FALSE,"EDO. RES. CONT."}</definedName>
    <definedName name="golro" localSheetId="12" hidden="1">{#N/A,#N/A,FALSE,"EDO. RES. INT";#N/A,#N/A,FALSE,"EDO. RES. CNB";#N/A,#N/A,FALSE,"EDO. RES. CONT."}</definedName>
    <definedName name="golro" hidden="1">{#N/A,#N/A,FALSE,"EDO. RES. INT";#N/A,#N/A,FALSE,"EDO. RES. CNB";#N/A,#N/A,FALSE,"EDO. RES. CONT."}</definedName>
    <definedName name="HTML_CodePage" hidden="1">1252</definedName>
    <definedName name="HTML_Control" localSheetId="11" hidden="1">{"'REVALORA'!$B$3:$K$72"}</definedName>
    <definedName name="HTML_Control" localSheetId="4" hidden="1">{"'REVALORA'!$B$3:$K$72"}</definedName>
    <definedName name="HTML_Control" localSheetId="5" hidden="1">{"'REVALORA'!$B$3:$K$72"}</definedName>
    <definedName name="HTML_Control" localSheetId="12" hidden="1">{"'REVALORA'!$B$3:$K$72"}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localSheetId="11" hidden="1">{#N/A,#N/A,FALSE,"EDO. RES. CNB";#N/A,#N/A,FALSE,"TRIMESTRAL"}</definedName>
    <definedName name="i" localSheetId="4" hidden="1">{#N/A,#N/A,FALSE,"EDO. RES. CNB";#N/A,#N/A,FALSE,"TRIMESTRAL"}</definedName>
    <definedName name="i" localSheetId="5" hidden="1">{#N/A,#N/A,FALSE,"EDO. RES. CNB";#N/A,#N/A,FALSE,"TRIMESTRAL"}</definedName>
    <definedName name="i" localSheetId="12" hidden="1">{#N/A,#N/A,FALSE,"EDO. RES. CNB";#N/A,#N/A,FALSE,"TRIMESTRAL"}</definedName>
    <definedName name="i" hidden="1">{#N/A,#N/A,FALSE,"EDO. RES. CNB";#N/A,#N/A,FALSE,"TRIMESTRAL"}</definedName>
    <definedName name="inter_cnb_y_contable" localSheetId="11" hidden="1">{#N/A,#N/A,FALSE,"EDO. RES. INT";#N/A,#N/A,FALSE,"EDO. RES. CNB";#N/A,#N/A,FALSE,"EDO. RES. CONT."}</definedName>
    <definedName name="inter_cnb_y_contable" localSheetId="4" hidden="1">{#N/A,#N/A,FALSE,"EDO. RES. INT";#N/A,#N/A,FALSE,"EDO. RES. CNB";#N/A,#N/A,FALSE,"EDO. RES. CONT."}</definedName>
    <definedName name="inter_cnb_y_contable" localSheetId="5" hidden="1">{#N/A,#N/A,FALSE,"EDO. RES. INT";#N/A,#N/A,FALSE,"EDO. RES. CNB";#N/A,#N/A,FALSE,"EDO. RES. CONT."}</definedName>
    <definedName name="inter_cnb_y_contable" localSheetId="12" hidden="1">{#N/A,#N/A,FALSE,"EDO. RES. INT";#N/A,#N/A,FALSE,"EDO. RES. CNB";#N/A,#N/A,FALSE,"EDO. RES. CONT."}</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localSheetId="11" hidden="1">{#N/A,#N/A,FALSE,"EDO. RES. CNB";#N/A,#N/A,FALSE,"TRIMESTRAL"}</definedName>
    <definedName name="jtres" localSheetId="4" hidden="1">{#N/A,#N/A,FALSE,"EDO. RES. CNB";#N/A,#N/A,FALSE,"TRIMESTRAL"}</definedName>
    <definedName name="jtres" localSheetId="5" hidden="1">{#N/A,#N/A,FALSE,"EDO. RES. CNB";#N/A,#N/A,FALSE,"TRIMESTRAL"}</definedName>
    <definedName name="jtres" localSheetId="12" hidden="1">{#N/A,#N/A,FALSE,"EDO. RES. CNB";#N/A,#N/A,FALSE,"TRIMESTRAL"}</definedName>
    <definedName name="jtres" hidden="1">{#N/A,#N/A,FALSE,"EDO. RES. CNB";#N/A,#N/A,FALSE,"TRIMESTRAL"}</definedName>
    <definedName name="li" localSheetId="11" hidden="1">{#N/A,#N/A,FALSE,"EDO. DE RESULTADOS";#N/A,#N/A,FALSE,"CAMBIOS";#N/A,#N/A,FALSE,"COM - VTA";#N/A,#N/A,FALSE,"DIVIDENDOS";#N/A,#N/A,FALSE,"OTROS ING. DE OP.";#N/A,#N/A,FALSE,"GASTOS DE PERSONAL";#N/A,#N/A,FALSE,"RENTAS";#N/A,#N/A,FALSE,"OTROS GASTOS";#N/A,#N/A,FALSE,"DEP. Y AMO.";#N/A,#N/A,FALSE,"OTROS PROD."}</definedName>
    <definedName name="li" localSheetId="4" hidden="1">{#N/A,#N/A,FALSE,"EDO. DE RESULTADOS";#N/A,#N/A,FALSE,"CAMBIOS";#N/A,#N/A,FALSE,"COM - VTA";#N/A,#N/A,FALSE,"DIVIDENDOS";#N/A,#N/A,FALSE,"OTROS ING. DE OP.";#N/A,#N/A,FALSE,"GASTOS DE PERSONAL";#N/A,#N/A,FALSE,"RENTAS";#N/A,#N/A,FALSE,"OTROS GASTOS";#N/A,#N/A,FALSE,"DEP. Y AMO.";#N/A,#N/A,FALSE,"OTROS PROD."}</definedName>
    <definedName name="li" localSheetId="5" hidden="1">{#N/A,#N/A,FALSE,"EDO. DE RESULTADOS";#N/A,#N/A,FALSE,"CAMBIOS";#N/A,#N/A,FALSE,"COM - VTA";#N/A,#N/A,FALSE,"DIVIDENDOS";#N/A,#N/A,FALSE,"OTROS ING. DE OP.";#N/A,#N/A,FALSE,"GASTOS DE PERSONAL";#N/A,#N/A,FALSE,"RENTAS";#N/A,#N/A,FALSE,"OTROS GASTOS";#N/A,#N/A,FALSE,"DEP. Y AMO.";#N/A,#N/A,FALSE,"OTROS PROD."}</definedName>
    <definedName name="li" localSheetId="12" hidden="1">{#N/A,#N/A,FALSE,"EDO. DE RESULTADOS";#N/A,#N/A,FALSE,"CAMBIOS";#N/A,#N/A,FALSE,"COM - VTA";#N/A,#N/A,FALSE,"DIVIDENDOS";#N/A,#N/A,FALSE,"OTROS ING. DE OP.";#N/A,#N/A,FALSE,"GASTOS DE PERSONAL";#N/A,#N/A,FALSE,"RENTAS";#N/A,#N/A,FALSE,"OTROS GASTOS";#N/A,#N/A,FALSE,"DEP. Y AMO.";#N/A,#N/A,FALSE,"OTROS PROD."}</definedName>
    <definedName name="li" hidden="1">{#N/A,#N/A,FALSE,"EDO. DE RESULTADOS";#N/A,#N/A,FALSE,"CAMBIOS";#N/A,#N/A,FALSE,"COM - VTA";#N/A,#N/A,FALSE,"DIVIDENDOS";#N/A,#N/A,FALSE,"OTROS ING. DE OP.";#N/A,#N/A,FALSE,"GASTOS DE PERSONAL";#N/A,#N/A,FALSE,"RENTAS";#N/A,#N/A,FALSE,"OTROS GASTOS";#N/A,#N/A,FALSE,"DEP. Y AMO.";#N/A,#N/A,FALSE,"OTROS PROD."}</definedName>
    <definedName name="MAAAS" localSheetId="11" hidden="1">{#N/A,#N/A,FALSE,"EDO. DE RESULTADOS";#N/A,#N/A,FALSE,"CAMBIOS";#N/A,#N/A,FALSE,"COM - VTA";#N/A,#N/A,FALSE,"DIVIDENDOS";#N/A,#N/A,FALSE,"OTROS ING. DE OP.";#N/A,#N/A,FALSE,"GASTOS DE PERSONAL";#N/A,#N/A,FALSE,"RENTAS";#N/A,#N/A,FALSE,"OTROS GASTOS";#N/A,#N/A,FALSE,"DEP. Y AMO.";#N/A,#N/A,FALSE,"OTROS PROD."}</definedName>
    <definedName name="MAAAS" localSheetId="4" hidden="1">{#N/A,#N/A,FALSE,"EDO. DE RESULTADOS";#N/A,#N/A,FALSE,"CAMBIOS";#N/A,#N/A,FALSE,"COM - VTA";#N/A,#N/A,FALSE,"DIVIDENDOS";#N/A,#N/A,FALSE,"OTROS ING. DE OP.";#N/A,#N/A,FALSE,"GASTOS DE PERSONAL";#N/A,#N/A,FALSE,"RENTAS";#N/A,#N/A,FALSE,"OTROS GASTOS";#N/A,#N/A,FALSE,"DEP. Y AMO.";#N/A,#N/A,FALSE,"OTROS PROD."}</definedName>
    <definedName name="MAAAS" localSheetId="5" hidden="1">{#N/A,#N/A,FALSE,"EDO. DE RESULTADOS";#N/A,#N/A,FALSE,"CAMBIOS";#N/A,#N/A,FALSE,"COM - VTA";#N/A,#N/A,FALSE,"DIVIDENDOS";#N/A,#N/A,FALSE,"OTROS ING. DE OP.";#N/A,#N/A,FALSE,"GASTOS DE PERSONAL";#N/A,#N/A,FALSE,"RENTAS";#N/A,#N/A,FALSE,"OTROS GASTOS";#N/A,#N/A,FALSE,"DEP. Y AMO.";#N/A,#N/A,FALSE,"OTROS PROD."}</definedName>
    <definedName name="MAAAS" localSheetId="12"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localSheetId="11" hidden="1">{#N/A,#N/A,FALSE,"UDIS SEPT 96"}</definedName>
    <definedName name="mamaksd" localSheetId="4" hidden="1">{#N/A,#N/A,FALSE,"UDIS SEPT 96"}</definedName>
    <definedName name="mamaksd" localSheetId="5" hidden="1">{#N/A,#N/A,FALSE,"UDIS SEPT 96"}</definedName>
    <definedName name="mamaksd" localSheetId="12" hidden="1">{#N/A,#N/A,FALSE,"UDIS SEPT 96"}</definedName>
    <definedName name="mamaksd" hidden="1">{#N/A,#N/A,FALSE,"UDIS SEPT 96"}</definedName>
    <definedName name="mamam" localSheetId="11" hidden="1">{#N/A,#N/A,FALSE,"ING. EXT."}</definedName>
    <definedName name="mamam" localSheetId="4" hidden="1">{#N/A,#N/A,FALSE,"ING. EXT."}</definedName>
    <definedName name="mamam" localSheetId="5" hidden="1">{#N/A,#N/A,FALSE,"ING. EXT."}</definedName>
    <definedName name="mamam" localSheetId="12" hidden="1">{#N/A,#N/A,FALSE,"ING. EXT."}</definedName>
    <definedName name="mamam" hidden="1">{#N/A,#N/A,FALSE,"ING. EXT."}</definedName>
    <definedName name="mau" localSheetId="11" hidden="1">{#N/A,#N/A,FALSE,"EDO. DE RESULTADOS";#N/A,#N/A,FALSE,"CAMBIOS";#N/A,#N/A,FALSE,"COM - VTA";#N/A,#N/A,FALSE,"DIVIDENDOS";#N/A,#N/A,FALSE,"OTROS ING. DE OP.";#N/A,#N/A,FALSE,"GASTOS DE PERSONAL";#N/A,#N/A,FALSE,"RENTAS";#N/A,#N/A,FALSE,"OTROS GASTOS";#N/A,#N/A,FALSE,"DEP. Y AMO.";#N/A,#N/A,FALSE,"OTROS PROD."}</definedName>
    <definedName name="mau" localSheetId="4" hidden="1">{#N/A,#N/A,FALSE,"EDO. DE RESULTADOS";#N/A,#N/A,FALSE,"CAMBIOS";#N/A,#N/A,FALSE,"COM - VTA";#N/A,#N/A,FALSE,"DIVIDENDOS";#N/A,#N/A,FALSE,"OTROS ING. DE OP.";#N/A,#N/A,FALSE,"GASTOS DE PERSONAL";#N/A,#N/A,FALSE,"RENTAS";#N/A,#N/A,FALSE,"OTROS GASTOS";#N/A,#N/A,FALSE,"DEP. Y AMO.";#N/A,#N/A,FALSE,"OTROS PROD."}</definedName>
    <definedName name="mau" localSheetId="5" hidden="1">{#N/A,#N/A,FALSE,"EDO. DE RESULTADOS";#N/A,#N/A,FALSE,"CAMBIOS";#N/A,#N/A,FALSE,"COM - VTA";#N/A,#N/A,FALSE,"DIVIDENDOS";#N/A,#N/A,FALSE,"OTROS ING. DE OP.";#N/A,#N/A,FALSE,"GASTOS DE PERSONAL";#N/A,#N/A,FALSE,"RENTAS";#N/A,#N/A,FALSE,"OTROS GASTOS";#N/A,#N/A,FALSE,"DEP. Y AMO.";#N/A,#N/A,FALSE,"OTROS PROD."}</definedName>
    <definedName name="mau" localSheetId="12" hidden="1">{#N/A,#N/A,FALSE,"EDO. DE RESULTADOS";#N/A,#N/A,FALSE,"CAMBIOS";#N/A,#N/A,FALSE,"COM - VTA";#N/A,#N/A,FALSE,"DIVIDENDOS";#N/A,#N/A,FALSE,"OTROS ING. DE OP.";#N/A,#N/A,FALSE,"GASTOS DE PERSONAL";#N/A,#N/A,FALSE,"RENTAS";#N/A,#N/A,FALSE,"OTROS GASTOS";#N/A,#N/A,FALSE,"DEP. Y AMO.";#N/A,#N/A,FALSE,"OTROS PROD."}</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localSheetId="11" hidden="1">{#N/A,#N/A,FALSE,"EDO. RES. CNB";#N/A,#N/A,FALSE,"TRIMESTRAL"}</definedName>
    <definedName name="mensual_y_trimestral" localSheetId="4" hidden="1">{#N/A,#N/A,FALSE,"EDO. RES. CNB";#N/A,#N/A,FALSE,"TRIMESTRAL"}</definedName>
    <definedName name="mensual_y_trimestral" localSheetId="5" hidden="1">{#N/A,#N/A,FALSE,"EDO. RES. CNB";#N/A,#N/A,FALSE,"TRIMESTRAL"}</definedName>
    <definedName name="mensual_y_trimestral" localSheetId="12" hidden="1">{#N/A,#N/A,FALSE,"EDO. RES. CNB";#N/A,#N/A,FALSE,"TRIMESTRAL"}</definedName>
    <definedName name="mensual_y_trimestral" hidden="1">{#N/A,#N/A,FALSE,"EDO. RES. CNB";#N/A,#N/A,FALSE,"TRIMESTRAL"}</definedName>
    <definedName name="mvtoaprs4T"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localSheetId="11" hidden="1">{#N/A,#N/A,FALSE,"OBLIG.S-CAPITAL"}</definedName>
    <definedName name="nn" localSheetId="4" hidden="1">{#N/A,#N/A,FALSE,"OBLIG.S-CAPITAL"}</definedName>
    <definedName name="nn" localSheetId="5" hidden="1">{#N/A,#N/A,FALSE,"OBLIG.S-CAPITAL"}</definedName>
    <definedName name="nn" localSheetId="12" hidden="1">{#N/A,#N/A,FALSE,"OBLIG.S-CAPITAL"}</definedName>
    <definedName name="nn" hidden="1">{#N/A,#N/A,FALSE,"OBLIG.S-CAPITAL"}</definedName>
    <definedName name="NO" localSheetId="11" hidden="1">{#N/A,#N/A,FALSE,"OBLIG.S-CAPITAL"}</definedName>
    <definedName name="NO" localSheetId="4" hidden="1">{#N/A,#N/A,FALSE,"OBLIG.S-CAPITAL"}</definedName>
    <definedName name="NO" localSheetId="5" hidden="1">{#N/A,#N/A,FALSE,"OBLIG.S-CAPITAL"}</definedName>
    <definedName name="NO" localSheetId="12" hidden="1">{#N/A,#N/A,FALSE,"OBLIG.S-CAPITAL"}</definedName>
    <definedName name="NO" hidden="1">{#N/A,#N/A,FALSE,"OBLIG.S-CAPITAL"}</definedName>
    <definedName name="NOS" localSheetId="11" hidden="1">{#N/A,#N/A,FALSE,"EDO. RES. CNB";#N/A,#N/A,FALSE,"TRIMESTRAL"}</definedName>
    <definedName name="NOS" localSheetId="4" hidden="1">{#N/A,#N/A,FALSE,"EDO. RES. CNB";#N/A,#N/A,FALSE,"TRIMESTRAL"}</definedName>
    <definedName name="NOS" localSheetId="5" hidden="1">{#N/A,#N/A,FALSE,"EDO. RES. CNB";#N/A,#N/A,FALSE,"TRIMESTRAL"}</definedName>
    <definedName name="NOS" localSheetId="12" hidden="1">{#N/A,#N/A,FALSE,"EDO. RES. CNB";#N/A,#N/A,FALSE,"TRIMESTRAL"}</definedName>
    <definedName name="NOS" hidden="1">{#N/A,#N/A,FALSE,"EDO. RES. CNB";#N/A,#N/A,FALSE,"TRIMESTRAL"}</definedName>
    <definedName name="obb" localSheetId="11" hidden="1">{#N/A,#N/A,FALSE,"OBLIG.S-CAPITAL"}</definedName>
    <definedName name="obb" localSheetId="4" hidden="1">{#N/A,#N/A,FALSE,"OBLIG.S-CAPITAL"}</definedName>
    <definedName name="obb" localSheetId="5" hidden="1">{#N/A,#N/A,FALSE,"OBLIG.S-CAPITAL"}</definedName>
    <definedName name="obb" localSheetId="12" hidden="1">{#N/A,#N/A,FALSE,"OBLIG.S-CAPITAL"}</definedName>
    <definedName name="obb" hidden="1">{#N/A,#N/A,FALSE,"OBLIG.S-CAPITAL"}</definedName>
    <definedName name="obligaciones" localSheetId="11" hidden="1">{#N/A,#N/A,FALSE,"OBLIG.S-CAPITAL"}</definedName>
    <definedName name="obligaciones" localSheetId="4" hidden="1">{#N/A,#N/A,FALSE,"OBLIG.S-CAPITAL"}</definedName>
    <definedName name="obligaciones" localSheetId="5" hidden="1">{#N/A,#N/A,FALSE,"OBLIG.S-CAPITAL"}</definedName>
    <definedName name="obligaciones" localSheetId="12" hidden="1">{#N/A,#N/A,FALSE,"OBLIG.S-CAPITAL"}</definedName>
    <definedName name="obligaciones" hidden="1">{#N/A,#N/A,FALSE,"OBLIG.S-CAPITAL"}</definedName>
    <definedName name="P.CARTERA" localSheetId="11" hidden="1">{#N/A,#N/A,FALSE,"OBLIG.S-CAPITAL"}</definedName>
    <definedName name="P.CARTERA" localSheetId="4" hidden="1">{#N/A,#N/A,FALSE,"OBLIG.S-CAPITAL"}</definedName>
    <definedName name="P.CARTERA" localSheetId="5" hidden="1">{#N/A,#N/A,FALSE,"OBLIG.S-CAPITAL"}</definedName>
    <definedName name="P.CARTERA" localSheetId="12" hidden="1">{#N/A,#N/A,FALSE,"OBLIG.S-CAPITAL"}</definedName>
    <definedName name="P.CARTERA" hidden="1">{#N/A,#N/A,FALSE,"OBLIG.S-CAPITAL"}</definedName>
    <definedName name="PAS" localSheetId="11" hidden="1">{#N/A,#N/A,FALSE,"DEP. VISTA CON INT.";#N/A,#N/A,FALSE,"CTA. MAESTRA";#N/A,#N/A,FALSE,"DEP. PLAZO MENUDEO";#N/A,#N/A,FALSE,"FONDOS";#N/A,#N/A,FALSE,"DEP. EN DLLS.";#N/A,#N/A,FALSE,"DEUDA EN DLLS";#N/A,#N/A,FALSE,"PREST. INT.";#N/A,#N/A,FALSE,"REPORTOS";#N/A,#N/A,FALSE,"OTROS DEP.";#N/A,#N/A,FALSE,"ACREEDORES DIVERSOS"}</definedName>
    <definedName name="PAS" localSheetId="4" hidden="1">{#N/A,#N/A,FALSE,"DEP. VISTA CON INT.";#N/A,#N/A,FALSE,"CTA. MAESTRA";#N/A,#N/A,FALSE,"DEP. PLAZO MENUDEO";#N/A,#N/A,FALSE,"FONDOS";#N/A,#N/A,FALSE,"DEP. EN DLLS.";#N/A,#N/A,FALSE,"DEUDA EN DLLS";#N/A,#N/A,FALSE,"PREST. INT.";#N/A,#N/A,FALSE,"REPORTOS";#N/A,#N/A,FALSE,"OTROS DEP.";#N/A,#N/A,FALSE,"ACREEDORES DIVERSOS"}</definedName>
    <definedName name="PAS" localSheetId="5" hidden="1">{#N/A,#N/A,FALSE,"DEP. VISTA CON INT.";#N/A,#N/A,FALSE,"CTA. MAESTRA";#N/A,#N/A,FALSE,"DEP. PLAZO MENUDEO";#N/A,#N/A,FALSE,"FONDOS";#N/A,#N/A,FALSE,"DEP. EN DLLS.";#N/A,#N/A,FALSE,"DEUDA EN DLLS";#N/A,#N/A,FALSE,"PREST. INT.";#N/A,#N/A,FALSE,"REPORTOS";#N/A,#N/A,FALSE,"OTROS DEP.";#N/A,#N/A,FALSE,"ACREEDORES DIVERSOS"}</definedName>
    <definedName name="PAS" localSheetId="12" hidden="1">{#N/A,#N/A,FALSE,"DEP. VISTA CON INT.";#N/A,#N/A,FALSE,"CTA. MAESTRA";#N/A,#N/A,FALSE,"DEP. PLAZO MENUDEO";#N/A,#N/A,FALSE,"FONDOS";#N/A,#N/A,FALSE,"DEP. EN DLLS.";#N/A,#N/A,FALSE,"DEUDA EN DLLS";#N/A,#N/A,FALSE,"PREST. INT.";#N/A,#N/A,FALSE,"REPORTOS";#N/A,#N/A,FALSE,"OTROS DEP.";#N/A,#N/A,FALSE,"ACREEDORES DIVERSOS"}</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localSheetId="11" hidden="1">{#N/A,#N/A,FALSE,"DEP. VISTA CON INT.";#N/A,#N/A,FALSE,"CTA. MAESTRA";#N/A,#N/A,FALSE,"DEP. PLAZO MENUDEO";#N/A,#N/A,FALSE,"FONDOS";#N/A,#N/A,FALSE,"DEP. EN DLLS.";#N/A,#N/A,FALSE,"DEUDA EN DLLS";#N/A,#N/A,FALSE,"PREST. INT.";#N/A,#N/A,FALSE,"REPORTOS";#N/A,#N/A,FALSE,"OTROS DEP.";#N/A,#N/A,FALSE,"ACREEDORES DIVERSOS"}</definedName>
    <definedName name="pasivo" localSheetId="4" hidden="1">{#N/A,#N/A,FALSE,"DEP. VISTA CON INT.";#N/A,#N/A,FALSE,"CTA. MAESTRA";#N/A,#N/A,FALSE,"DEP. PLAZO MENUDEO";#N/A,#N/A,FALSE,"FONDOS";#N/A,#N/A,FALSE,"DEP. EN DLLS.";#N/A,#N/A,FALSE,"DEUDA EN DLLS";#N/A,#N/A,FALSE,"PREST. INT.";#N/A,#N/A,FALSE,"REPORTOS";#N/A,#N/A,FALSE,"OTROS DEP.";#N/A,#N/A,FALSE,"ACREEDORES DIVERSOS"}</definedName>
    <definedName name="pasivo" localSheetId="5" hidden="1">{#N/A,#N/A,FALSE,"DEP. VISTA CON INT.";#N/A,#N/A,FALSE,"CTA. MAESTRA";#N/A,#N/A,FALSE,"DEP. PLAZO MENUDEO";#N/A,#N/A,FALSE,"FONDOS";#N/A,#N/A,FALSE,"DEP. EN DLLS.";#N/A,#N/A,FALSE,"DEUDA EN DLLS";#N/A,#N/A,FALSE,"PREST. INT.";#N/A,#N/A,FALSE,"REPORTOS";#N/A,#N/A,FALSE,"OTROS DEP.";#N/A,#N/A,FALSE,"ACREEDORES DIVERSOS"}</definedName>
    <definedName name="pasivo" localSheetId="12"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localSheetId="11" hidden="1">{#N/A,#N/A,FALSE,"SUBSIDIARIAS"}</definedName>
    <definedName name="porpr" localSheetId="4" hidden="1">{#N/A,#N/A,FALSE,"SUBSIDIARIAS"}</definedName>
    <definedName name="porpr" localSheetId="5" hidden="1">{#N/A,#N/A,FALSE,"SUBSIDIARIAS"}</definedName>
    <definedName name="porpr" localSheetId="12" hidden="1">{#N/A,#N/A,FALSE,"SUBSIDIARIAS"}</definedName>
    <definedName name="porpr" hidden="1">{#N/A,#N/A,FALSE,"SUBSIDIARIAS"}</definedName>
    <definedName name="PRico" localSheetId="11" hidden="1">{"'REVALORA'!$B$3:$K$72"}</definedName>
    <definedName name="PRico" localSheetId="4" hidden="1">{"'REVALORA'!$B$3:$K$72"}</definedName>
    <definedName name="PRico" localSheetId="5" hidden="1">{"'REVALORA'!$B$3:$K$72"}</definedName>
    <definedName name="PRico" localSheetId="12" hidden="1">{"'REVALORA'!$B$3:$K$72"}</definedName>
    <definedName name="PRico" hidden="1">{"'REVALORA'!$B$3:$K$72"}</definedName>
    <definedName name="puto" localSheetId="11" hidden="1">{#N/A,#N/A,FALSE,"BAN3Q96"}</definedName>
    <definedName name="puto" localSheetId="4" hidden="1">{#N/A,#N/A,FALSE,"BAN3Q96"}</definedName>
    <definedName name="puto" localSheetId="5" hidden="1">{#N/A,#N/A,FALSE,"BAN3Q96"}</definedName>
    <definedName name="puto" localSheetId="12" hidden="1">{#N/A,#N/A,FALSE,"BAN3Q96"}</definedName>
    <definedName name="puto" hidden="1">{#N/A,#N/A,FALSE,"BAN3Q96"}</definedName>
    <definedName name="RES" localSheetId="11" hidden="1">{#N/A,#N/A,FALSE,"ING. EXT."}</definedName>
    <definedName name="RES" localSheetId="4" hidden="1">{#N/A,#N/A,FALSE,"ING. EXT."}</definedName>
    <definedName name="RES" localSheetId="5" hidden="1">{#N/A,#N/A,FALSE,"ING. EXT."}</definedName>
    <definedName name="RES" localSheetId="12" hidden="1">{#N/A,#N/A,FALSE,"ING. EXT."}</definedName>
    <definedName name="RES" hidden="1">{#N/A,#N/A,FALSE,"ING. EXT."}</definedName>
    <definedName name="rty" localSheetId="11" hidden="1">{#N/A,#N/A,FALSE,"DEP. VISTA CON INT.";#N/A,#N/A,FALSE,"CTA. MAESTRA";#N/A,#N/A,FALSE,"DEP. PLAZO MENUDEO";#N/A,#N/A,FALSE,"FONDOS";#N/A,#N/A,FALSE,"DEP. EN DLLS.";#N/A,#N/A,FALSE,"DEUDA EN DLLS";#N/A,#N/A,FALSE,"PREST. INT.";#N/A,#N/A,FALSE,"REPORTOS";#N/A,#N/A,FALSE,"OTROS DEP.";#N/A,#N/A,FALSE,"ACREEDORES DIVERSOS"}</definedName>
    <definedName name="rty" localSheetId="4" hidden="1">{#N/A,#N/A,FALSE,"DEP. VISTA CON INT.";#N/A,#N/A,FALSE,"CTA. MAESTRA";#N/A,#N/A,FALSE,"DEP. PLAZO MENUDEO";#N/A,#N/A,FALSE,"FONDOS";#N/A,#N/A,FALSE,"DEP. EN DLLS.";#N/A,#N/A,FALSE,"DEUDA EN DLLS";#N/A,#N/A,FALSE,"PREST. INT.";#N/A,#N/A,FALSE,"REPORTOS";#N/A,#N/A,FALSE,"OTROS DEP.";#N/A,#N/A,FALSE,"ACREEDORES DIVERSOS"}</definedName>
    <definedName name="rty" localSheetId="5" hidden="1">{#N/A,#N/A,FALSE,"DEP. VISTA CON INT.";#N/A,#N/A,FALSE,"CTA. MAESTRA";#N/A,#N/A,FALSE,"DEP. PLAZO MENUDEO";#N/A,#N/A,FALSE,"FONDOS";#N/A,#N/A,FALSE,"DEP. EN DLLS.";#N/A,#N/A,FALSE,"DEUDA EN DLLS";#N/A,#N/A,FALSE,"PREST. INT.";#N/A,#N/A,FALSE,"REPORTOS";#N/A,#N/A,FALSE,"OTROS DEP.";#N/A,#N/A,FALSE,"ACREEDORES DIVERSOS"}</definedName>
    <definedName name="rty" localSheetId="12" hidden="1">{#N/A,#N/A,FALSE,"DEP. VISTA CON INT.";#N/A,#N/A,FALSE,"CTA. MAESTRA";#N/A,#N/A,FALSE,"DEP. PLAZO MENUDEO";#N/A,#N/A,FALSE,"FONDOS";#N/A,#N/A,FALSE,"DEP. EN DLLS.";#N/A,#N/A,FALSE,"DEUDA EN DLLS";#N/A,#N/A,FALSE,"PREST. INT.";#N/A,#N/A,FALSE,"REPORTOS";#N/A,#N/A,FALSE,"OTROS DEP.";#N/A,#N/A,FALSE,"ACREEDORES DIVERSOS"}</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localSheetId="11" hidden="1">{#N/A,#N/A,FALSE,"BAN3Q96"}</definedName>
    <definedName name="sese" localSheetId="4" hidden="1">{#N/A,#N/A,FALSE,"BAN3Q96"}</definedName>
    <definedName name="sese" localSheetId="5" hidden="1">{#N/A,#N/A,FALSE,"BAN3Q96"}</definedName>
    <definedName name="sese" localSheetId="12" hidden="1">{#N/A,#N/A,FALSE,"BAN3Q96"}</definedName>
    <definedName name="sese" hidden="1">{#N/A,#N/A,FALSE,"BAN3Q96"}</definedName>
    <definedName name="SI" localSheetId="11" hidden="1">{#N/A,#N/A,FALSE,"EDO. DE RESULTADOS";#N/A,#N/A,FALSE,"CAMBIOS";#N/A,#N/A,FALSE,"COM - VTA";#N/A,#N/A,FALSE,"DIVIDENDOS";#N/A,#N/A,FALSE,"OTROS ING. DE OP.";#N/A,#N/A,FALSE,"GASTOS DE PERSONAL";#N/A,#N/A,FALSE,"RENTAS";#N/A,#N/A,FALSE,"OTROS GASTOS";#N/A,#N/A,FALSE,"DEP. Y AMO.";#N/A,#N/A,FALSE,"OTROS PROD."}</definedName>
    <definedName name="SI" localSheetId="4" hidden="1">{#N/A,#N/A,FALSE,"EDO. DE RESULTADOS";#N/A,#N/A,FALSE,"CAMBIOS";#N/A,#N/A,FALSE,"COM - VTA";#N/A,#N/A,FALSE,"DIVIDENDOS";#N/A,#N/A,FALSE,"OTROS ING. DE OP.";#N/A,#N/A,FALSE,"GASTOS DE PERSONAL";#N/A,#N/A,FALSE,"RENTAS";#N/A,#N/A,FALSE,"OTROS GASTOS";#N/A,#N/A,FALSE,"DEP. Y AMO.";#N/A,#N/A,FALSE,"OTROS PROD."}</definedName>
    <definedName name="SI" localSheetId="5" hidden="1">{#N/A,#N/A,FALSE,"EDO. DE RESULTADOS";#N/A,#N/A,FALSE,"CAMBIOS";#N/A,#N/A,FALSE,"COM - VTA";#N/A,#N/A,FALSE,"DIVIDENDOS";#N/A,#N/A,FALSE,"OTROS ING. DE OP.";#N/A,#N/A,FALSE,"GASTOS DE PERSONAL";#N/A,#N/A,FALSE,"RENTAS";#N/A,#N/A,FALSE,"OTROS GASTOS";#N/A,#N/A,FALSE,"DEP. Y AMO.";#N/A,#N/A,FALSE,"OTROS PROD."}</definedName>
    <definedName name="SI" localSheetId="12" hidden="1">{#N/A,#N/A,FALSE,"EDO. DE RESULTADOS";#N/A,#N/A,FALSE,"CAMBIOS";#N/A,#N/A,FALSE,"COM - VTA";#N/A,#N/A,FALSE,"DIVIDENDOS";#N/A,#N/A,FALSE,"OTROS ING. DE OP.";#N/A,#N/A,FALSE,"GASTOS DE PERSONAL";#N/A,#N/A,FALSE,"RENTAS";#N/A,#N/A,FALSE,"OTROS GASTOS";#N/A,#N/A,FALSE,"DEP. Y AMO.";#N/A,#N/A,FALSE,"OTROS PROD."}</definedName>
    <definedName name="SI" hidden="1">{#N/A,#N/A,FALSE,"EDO. DE RESULTADOS";#N/A,#N/A,FALSE,"CAMBIOS";#N/A,#N/A,FALSE,"COM - VTA";#N/A,#N/A,FALSE,"DIVIDENDOS";#N/A,#N/A,FALSE,"OTROS ING. DE OP.";#N/A,#N/A,FALSE,"GASTOS DE PERSONAL";#N/A,#N/A,FALSE,"RENTAS";#N/A,#N/A,FALSE,"OTROS GASTOS";#N/A,#N/A,FALSE,"DEP. Y AMO.";#N/A,#N/A,FALSE,"OTROS PROD."}</definedName>
    <definedName name="SIS" localSheetId="11" hidden="1">{#N/A,#N/A,FALSE,"OBLIG.S-CAPITAL"}</definedName>
    <definedName name="SIS" localSheetId="4" hidden="1">{#N/A,#N/A,FALSE,"OBLIG.S-CAPITAL"}</definedName>
    <definedName name="SIS" localSheetId="5" hidden="1">{#N/A,#N/A,FALSE,"OBLIG.S-CAPITAL"}</definedName>
    <definedName name="SIS" localSheetId="12" hidden="1">{#N/A,#N/A,FALSE,"OBLIG.S-CAPITAL"}</definedName>
    <definedName name="SIS" hidden="1">{#N/A,#N/A,FALSE,"OBLIG.S-CAPITAL"}</definedName>
    <definedName name="sqa" localSheetId="11" hidden="1">{#N/A,#N/A,FALSE,"BAN3Q96"}</definedName>
    <definedName name="sqa" localSheetId="4" hidden="1">{#N/A,#N/A,FALSE,"BAN3Q96"}</definedName>
    <definedName name="sqa" localSheetId="5" hidden="1">{#N/A,#N/A,FALSE,"BAN3Q96"}</definedName>
    <definedName name="sqa" localSheetId="12" hidden="1">{#N/A,#N/A,FALSE,"BAN3Q96"}</definedName>
    <definedName name="sqa" hidden="1">{#N/A,#N/A,FALSE,"BAN3Q96"}</definedName>
    <definedName name="subsidiarias" localSheetId="11" hidden="1">{#N/A,#N/A,FALSE,"SUBSIDIARIAS"}</definedName>
    <definedName name="subsidiarias" localSheetId="4" hidden="1">{#N/A,#N/A,FALSE,"SUBSIDIARIAS"}</definedName>
    <definedName name="subsidiarias" localSheetId="5" hidden="1">{#N/A,#N/A,FALSE,"SUBSIDIARIAS"}</definedName>
    <definedName name="subsidiarias" localSheetId="12" hidden="1">{#N/A,#N/A,FALSE,"SUBSIDIARIAS"}</definedName>
    <definedName name="subsidiarias" hidden="1">{#N/A,#N/A,FALSE,"SUBSIDIARIAS"}</definedName>
    <definedName name="t" localSheetId="11" hidden="1">{#N/A,#N/A,FALSE,"OBLIG.S-CAPITAL"}</definedName>
    <definedName name="t" localSheetId="4" hidden="1">{#N/A,#N/A,FALSE,"OBLIG.S-CAPITAL"}</definedName>
    <definedName name="t" localSheetId="5" hidden="1">{#N/A,#N/A,FALSE,"OBLIG.S-CAPITAL"}</definedName>
    <definedName name="t" localSheetId="12" hidden="1">{#N/A,#N/A,FALSE,"OBLIG.S-CAPITAL"}</definedName>
    <definedName name="t" hidden="1">{#N/A,#N/A,FALSE,"OBLIG.S-CAPITAL"}</definedName>
    <definedName name="tam" localSheetId="11" hidden="1">{#N/A,#N/A,FALSE,"OBLIG.S-CAPITAL"}</definedName>
    <definedName name="tam" localSheetId="3" hidden="1">{#N/A,#N/A,FALSE,"OBLIG.S-CAPITAL"}</definedName>
    <definedName name="tam" localSheetId="4" hidden="1">{#N/A,#N/A,FALSE,"OBLIG.S-CAPITAL"}</definedName>
    <definedName name="tam" localSheetId="5" hidden="1">{#N/A,#N/A,FALSE,"OBLIG.S-CAPITAL"}</definedName>
    <definedName name="tam" localSheetId="12" hidden="1">{#N/A,#N/A,FALSE,"OBLIG.S-CAPITAL"}</definedName>
    <definedName name="tam" hidden="1">{#N/A,#N/A,FALSE,"OBLIG.S-CAPITAL"}</definedName>
    <definedName name="TextRefCopyRangeCount" hidden="1">575</definedName>
    <definedName name="todo" localSheetId="11" hidden="1">{#N/A,#N/A,FALSE,"GRAN CAIMAN"}</definedName>
    <definedName name="todo" localSheetId="4" hidden="1">{#N/A,#N/A,FALSE,"GRAN CAIMAN"}</definedName>
    <definedName name="todo" localSheetId="5" hidden="1">{#N/A,#N/A,FALSE,"GRAN CAIMAN"}</definedName>
    <definedName name="todo" localSheetId="12" hidden="1">{#N/A,#N/A,FALSE,"GRAN CAIMAN"}</definedName>
    <definedName name="todo" hidden="1">{#N/A,#N/A,FALSE,"GRAN CAIMAN"}</definedName>
    <definedName name="VALOR" localSheetId="11" hidden="1">{#N/A,#N/A,FALSE,"C-V VALORES";#N/A,#N/A,FALSE,"C-V VALORES"}</definedName>
    <definedName name="VALOR" localSheetId="4" hidden="1">{#N/A,#N/A,FALSE,"C-V VALORES";#N/A,#N/A,FALSE,"C-V VALORES"}</definedName>
    <definedName name="VALOR" localSheetId="5" hidden="1">{#N/A,#N/A,FALSE,"C-V VALORES";#N/A,#N/A,FALSE,"C-V VALORES"}</definedName>
    <definedName name="VALOR" localSheetId="12" hidden="1">{#N/A,#N/A,FALSE,"C-V VALORES";#N/A,#N/A,FALSE,"C-V VALORES"}</definedName>
    <definedName name="VALOR" hidden="1">{#N/A,#N/A,FALSE,"C-V VALORES";#N/A,#N/A,FALSE,"C-V VALORES"}</definedName>
    <definedName name="valores" localSheetId="11" hidden="1">{#N/A,#N/A,FALSE,"C-V VALORES";#N/A,#N/A,FALSE,"C-V VALORES"}</definedName>
    <definedName name="valores" localSheetId="4" hidden="1">{#N/A,#N/A,FALSE,"C-V VALORES";#N/A,#N/A,FALSE,"C-V VALORES"}</definedName>
    <definedName name="valores" localSheetId="5" hidden="1">{#N/A,#N/A,FALSE,"C-V VALORES";#N/A,#N/A,FALSE,"C-V VALORES"}</definedName>
    <definedName name="valores" localSheetId="12" hidden="1">{#N/A,#N/A,FALSE,"C-V VALORES";#N/A,#N/A,FALSE,"C-V VALORES"}</definedName>
    <definedName name="valores" hidden="1">{#N/A,#N/A,FALSE,"C-V VALORES";#N/A,#N/A,FALSE,"C-V VALORES"}</definedName>
    <definedName name="w" localSheetId="11" hidden="1">{#N/A,#N/A,FALSE,"BAN3Q96"}</definedName>
    <definedName name="w" localSheetId="4" hidden="1">{#N/A,#N/A,FALSE,"BAN3Q96"}</definedName>
    <definedName name="w" localSheetId="5" hidden="1">{#N/A,#N/A,FALSE,"BAN3Q96"}</definedName>
    <definedName name="w" localSheetId="12" hidden="1">{#N/A,#N/A,FALSE,"BAN3Q96"}</definedName>
    <definedName name="w" hidden="1">{#N/A,#N/A,FALSE,"BAN3Q96"}</definedName>
    <definedName name="wrn.ACTIVO."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localSheetId="1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LANCE." localSheetId="11" hidden="1">{#N/A,#N/A,FALSE,"BAN3Q96"}</definedName>
    <definedName name="wrn.BALANCE." localSheetId="3" hidden="1">{#N/A,#N/A,FALSE,"BAN3Q96"}</definedName>
    <definedName name="wrn.BALANCE." localSheetId="4" hidden="1">{#N/A,#N/A,FALSE,"BAN3Q96"}</definedName>
    <definedName name="wrn.BALANCE." localSheetId="5" hidden="1">{#N/A,#N/A,FALSE,"BAN3Q96"}</definedName>
    <definedName name="wrn.BALANCE." localSheetId="12" hidden="1">{#N/A,#N/A,FALSE,"BAN3Q96"}</definedName>
    <definedName name="wrn.BALANCE." hidden="1">{#N/A,#N/A,FALSE,"BAN3Q96"}</definedName>
    <definedName name="wrn.BBVPTAS." localSheetId="11" hidden="1">{#N/A,#N/A,FALSE,"ACTIVO";#N/A,#N/A,FALSE,"PASIVO"}</definedName>
    <definedName name="wrn.BBVPTAS." localSheetId="3" hidden="1">{#N/A,#N/A,FALSE,"ACTIVO";#N/A,#N/A,FALSE,"PASIVO"}</definedName>
    <definedName name="wrn.BBVPTAS." localSheetId="4" hidden="1">{#N/A,#N/A,FALSE,"ACTIVO";#N/A,#N/A,FALSE,"PASIVO"}</definedName>
    <definedName name="wrn.BBVPTAS." localSheetId="5" hidden="1">{#N/A,#N/A,FALSE,"ACTIVO";#N/A,#N/A,FALSE,"PASIVO"}</definedName>
    <definedName name="wrn.BBVPTAS." localSheetId="12" hidden="1">{#N/A,#N/A,FALSE,"ACTIVO";#N/A,#N/A,FALSE,"PASIVO"}</definedName>
    <definedName name="wrn.BBVPTAS." hidden="1">{#N/A,#N/A,FALSE,"ACTIVO";#N/A,#N/A,FALSE,"PASIVO"}</definedName>
    <definedName name="wrn.CAPITAL." localSheetId="11" hidden="1">{#N/A,#N/A,FALSE,"RES. CAPITAL";#N/A,#N/A,FALSE,"SUPERAVIT"}</definedName>
    <definedName name="wrn.CAPITAL." localSheetId="3" hidden="1">{#N/A,#N/A,FALSE,"RES. CAPITAL";#N/A,#N/A,FALSE,"SUPERAVIT"}</definedName>
    <definedName name="wrn.CAPITAL." localSheetId="4" hidden="1">{#N/A,#N/A,FALSE,"RES. CAPITAL";#N/A,#N/A,FALSE,"SUPERAVIT"}</definedName>
    <definedName name="wrn.CAPITAL." localSheetId="5" hidden="1">{#N/A,#N/A,FALSE,"RES. CAPITAL";#N/A,#N/A,FALSE,"SUPERAVIT"}</definedName>
    <definedName name="wrn.CAPITAL." localSheetId="12" hidden="1">{#N/A,#N/A,FALSE,"RES. CAPITAL";#N/A,#N/A,FALSE,"SUPERAVIT"}</definedName>
    <definedName name="wrn.CAPITAL." hidden="1">{#N/A,#N/A,FALSE,"RES. CAPITAL";#N/A,#N/A,FALSE,"SUPERAVIT"}</definedName>
    <definedName name="wrn.CARTERA." localSheetId="11" hidden="1">{#N/A,#N/A,FALSE,"crecv";#N/A,#N/A,FALSE,"CARVEN";#N/A,#N/A,FALSE,"CARDIC"}</definedName>
    <definedName name="wrn.CARTERA." localSheetId="4" hidden="1">{#N/A,#N/A,FALSE,"crecv";#N/A,#N/A,FALSE,"CARVEN";#N/A,#N/A,FALSE,"CARDIC"}</definedName>
    <definedName name="wrn.CARTERA." localSheetId="5" hidden="1">{#N/A,#N/A,FALSE,"crecv";#N/A,#N/A,FALSE,"CARVEN";#N/A,#N/A,FALSE,"CARDIC"}</definedName>
    <definedName name="wrn.CARTERA." localSheetId="12" hidden="1">{#N/A,#N/A,FALSE,"crecv";#N/A,#N/A,FALSE,"CARVEN";#N/A,#N/A,FALSE,"CARDIC"}</definedName>
    <definedName name="wrn.CARTERA." hidden="1">{#N/A,#N/A,FALSE,"crecv";#N/A,#N/A,FALSE,"CARVEN";#N/A,#N/A,FALSE,"CARDIC"}</definedName>
    <definedName name="wrn.carven." localSheetId="11" hidden="1">{#N/A,#N/A,FALSE,"crecv";#N/A,#N/A,FALSE,"anavar";#N/A,#N/A,FALSE,"CV11";#N/A,#N/A,FALSE,"CV10"}</definedName>
    <definedName name="wrn.carven." localSheetId="4" hidden="1">{#N/A,#N/A,FALSE,"crecv";#N/A,#N/A,FALSE,"anavar";#N/A,#N/A,FALSE,"CV11";#N/A,#N/A,FALSE,"CV10"}</definedName>
    <definedName name="wrn.carven." localSheetId="5" hidden="1">{#N/A,#N/A,FALSE,"crecv";#N/A,#N/A,FALSE,"anavar";#N/A,#N/A,FALSE,"CV11";#N/A,#N/A,FALSE,"CV10"}</definedName>
    <definedName name="wrn.carven." localSheetId="12" hidden="1">{#N/A,#N/A,FALSE,"crecv";#N/A,#N/A,FALSE,"anavar";#N/A,#N/A,FALSE,"CV11";#N/A,#N/A,FALSE,"CV10"}</definedName>
    <definedName name="wrn.carven." hidden="1">{#N/A,#N/A,FALSE,"crecv";#N/A,#N/A,FALSE,"anavar";#N/A,#N/A,FALSE,"CV11";#N/A,#N/A,FALSE,"CV10"}</definedName>
    <definedName name="wrn.CHEQUES." localSheetId="11" hidden="1">{#N/A,#N/A,FALSE,"CHEQUES"}</definedName>
    <definedName name="wrn.CHEQUES." localSheetId="4" hidden="1">{#N/A,#N/A,FALSE,"CHEQUES"}</definedName>
    <definedName name="wrn.CHEQUES." localSheetId="5" hidden="1">{#N/A,#N/A,FALSE,"CHEQUES"}</definedName>
    <definedName name="wrn.CHEQUES." localSheetId="12" hidden="1">{#N/A,#N/A,FALSE,"CHEQUES"}</definedName>
    <definedName name="wrn.CHEQUES." hidden="1">{#N/A,#N/A,FALSE,"CHEQUES"}</definedName>
    <definedName name="wrn.DIVISAS." localSheetId="11" hidden="1">{#N/A,#N/A,FALSE,"C-V DIVISAS";#N/A,#N/A,FALSE,"C-V DIVISAS"}</definedName>
    <definedName name="wrn.DIVISAS." localSheetId="4" hidden="1">{#N/A,#N/A,FALSE,"C-V DIVISAS";#N/A,#N/A,FALSE,"C-V DIVISAS"}</definedName>
    <definedName name="wrn.DIVISAS." localSheetId="5" hidden="1">{#N/A,#N/A,FALSE,"C-V DIVISAS";#N/A,#N/A,FALSE,"C-V DIVISAS"}</definedName>
    <definedName name="wrn.DIVISAS." localSheetId="12" hidden="1">{#N/A,#N/A,FALSE,"C-V DIVISAS";#N/A,#N/A,FALSE,"C-V DIVISAS"}</definedName>
    <definedName name="wrn.DIVISAS." hidden="1">{#N/A,#N/A,FALSE,"C-V DIVISAS";#N/A,#N/A,FALSE,"C-V DIVISAS"}</definedName>
    <definedName name="wrn.EDOMASAPOYOS." localSheetId="11" hidden="1">{#N/A,#N/A,FALSE,"EDO. DE RESULTADOS";#N/A,#N/A,FALSE,"CAMBIOS";#N/A,#N/A,FALSE,"COM - VTA";#N/A,#N/A,FALSE,"DIVIDENDOS";#N/A,#N/A,FALSE,"OTROS ING. DE OP.";#N/A,#N/A,FALSE,"GASTOS DE PERSONAL";#N/A,#N/A,FALSE,"RENTAS";#N/A,#N/A,FALSE,"OTROS GASTOS";#N/A,#N/A,FALSE,"DEP. Y AMO.";#N/A,#N/A,FALSE,"OTROS PROD."}</definedName>
    <definedName name="wrn.EDOMASAPOYOS." localSheetId="3" hidden="1">{#N/A,#N/A,FALSE,"EDO. DE RESULTADOS";#N/A,#N/A,FALSE,"CAMBIOS";#N/A,#N/A,FALSE,"COM - VTA";#N/A,#N/A,FALSE,"DIVIDENDOS";#N/A,#N/A,FALSE,"OTROS ING. DE OP.";#N/A,#N/A,FALSE,"GASTOS DE PERSONAL";#N/A,#N/A,FALSE,"RENTAS";#N/A,#N/A,FALSE,"OTROS GASTOS";#N/A,#N/A,FALSE,"DEP. Y AMO.";#N/A,#N/A,FALSE,"OTROS PROD."}</definedName>
    <definedName name="wrn.EDOMASAPOYOS." localSheetId="4" hidden="1">{#N/A,#N/A,FALSE,"EDO. DE RESULTADOS";#N/A,#N/A,FALSE,"CAMBIOS";#N/A,#N/A,FALSE,"COM - VTA";#N/A,#N/A,FALSE,"DIVIDENDOS";#N/A,#N/A,FALSE,"OTROS ING. DE OP.";#N/A,#N/A,FALSE,"GASTOS DE PERSONAL";#N/A,#N/A,FALSE,"RENTAS";#N/A,#N/A,FALSE,"OTROS GASTOS";#N/A,#N/A,FALSE,"DEP. Y AMO.";#N/A,#N/A,FALSE,"OTROS PROD."}</definedName>
    <definedName name="wrn.EDOMASAPOYOS." localSheetId="5" hidden="1">{#N/A,#N/A,FALSE,"EDO. DE RESULTADOS";#N/A,#N/A,FALSE,"CAMBIOS";#N/A,#N/A,FALSE,"COM - VTA";#N/A,#N/A,FALSE,"DIVIDENDOS";#N/A,#N/A,FALSE,"OTROS ING. DE OP.";#N/A,#N/A,FALSE,"GASTOS DE PERSONAL";#N/A,#N/A,FALSE,"RENTAS";#N/A,#N/A,FALSE,"OTROS GASTOS";#N/A,#N/A,FALSE,"DEP. Y AMO.";#N/A,#N/A,FALSE,"OTROS PROD."}</definedName>
    <definedName name="wrn.EDOMASAPOYOS." localSheetId="12" hidden="1">{#N/A,#N/A,FALSE,"EDO. DE RESULTADOS";#N/A,#N/A,FALSE,"CAMBIOS";#N/A,#N/A,FALSE,"COM - VTA";#N/A,#N/A,FALSE,"DIVIDENDOS";#N/A,#N/A,FALSE,"OTROS ING. DE OP.";#N/A,#N/A,FALSE,"GASTOS DE PERSONAL";#N/A,#N/A,FALSE,"RENTAS";#N/A,#N/A,FALSE,"OTROS GASTOS";#N/A,#N/A,FALSE,"DEP. Y AMO.";#N/A,#N/A,FALSE,"OTROS PROD."}</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localSheetId="11" hidden="1">{#N/A,#N/A,FALSE,"ING. EXT."}</definedName>
    <definedName name="wrn.EXTRAORDINARIOS." localSheetId="3" hidden="1">{#N/A,#N/A,FALSE,"ING. EXT."}</definedName>
    <definedName name="wrn.EXTRAORDINARIOS." localSheetId="4" hidden="1">{#N/A,#N/A,FALSE,"ING. EXT."}</definedName>
    <definedName name="wrn.EXTRAORDINARIOS." localSheetId="5" hidden="1">{#N/A,#N/A,FALSE,"ING. EXT."}</definedName>
    <definedName name="wrn.EXTRAORDINARIOS." localSheetId="12" hidden="1">{#N/A,#N/A,FALSE,"ING. EXT."}</definedName>
    <definedName name="wrn.EXTRAORDINARIOS." hidden="1">{#N/A,#N/A,FALSE,"ING. EXT."}</definedName>
    <definedName name="wrn.GRAN._.CAIMAN." localSheetId="11" hidden="1">{#N/A,#N/A,FALSE,"GRAN CAIMAN"}</definedName>
    <definedName name="wrn.GRAN._.CAIMAN." localSheetId="4" hidden="1">{#N/A,#N/A,FALSE,"GRAN CAIMAN"}</definedName>
    <definedName name="wrn.GRAN._.CAIMAN." localSheetId="5" hidden="1">{#N/A,#N/A,FALSE,"GRAN CAIMAN"}</definedName>
    <definedName name="wrn.GRAN._.CAIMAN." localSheetId="12" hidden="1">{#N/A,#N/A,FALSE,"GRAN CAIMAN"}</definedName>
    <definedName name="wrn.GRAN._.CAIMAN." hidden="1">{#N/A,#N/A,FALSE,"GRAN CAIMAN"}</definedName>
    <definedName name="wrn.INGRESOS." localSheetId="11" hidden="1">{#N/A,#N/A,FALSE,"JULIO"}</definedName>
    <definedName name="wrn.INGRESOS." localSheetId="4" hidden="1">{#N/A,#N/A,FALSE,"JULIO"}</definedName>
    <definedName name="wrn.INGRESOS." localSheetId="5" hidden="1">{#N/A,#N/A,FALSE,"JULIO"}</definedName>
    <definedName name="wrn.INGRESOS." localSheetId="12" hidden="1">{#N/A,#N/A,FALSE,"JULIO"}</definedName>
    <definedName name="wrn.INGRESOS." hidden="1">{#N/A,#N/A,FALSE,"JULIO"}</definedName>
    <definedName name="wrn.INTERNA._.CNB._.Y._.CONTABLE." localSheetId="11" hidden="1">{#N/A,#N/A,FALSE,"EDO. RES. INT";#N/A,#N/A,FALSE,"EDO. RES. CNB";#N/A,#N/A,FALSE,"EDO. RES. CONT."}</definedName>
    <definedName name="wrn.INTERNA._.CNB._.Y._.CONTABLE." localSheetId="3" hidden="1">{#N/A,#N/A,FALSE,"EDO. RES. INT";#N/A,#N/A,FALSE,"EDO. RES. CNB";#N/A,#N/A,FALSE,"EDO. RES. CONT."}</definedName>
    <definedName name="wrn.INTERNA._.CNB._.Y._.CONTABLE." localSheetId="4" hidden="1">{#N/A,#N/A,FALSE,"EDO. RES. INT";#N/A,#N/A,FALSE,"EDO. RES. CNB";#N/A,#N/A,FALSE,"EDO. RES. CONT."}</definedName>
    <definedName name="wrn.INTERNA._.CNB._.Y._.CONTABLE." localSheetId="5" hidden="1">{#N/A,#N/A,FALSE,"EDO. RES. INT";#N/A,#N/A,FALSE,"EDO. RES. CNB";#N/A,#N/A,FALSE,"EDO. RES. CONT."}</definedName>
    <definedName name="wrn.INTERNA._.CNB._.Y._.CONTABLE." localSheetId="12" hidden="1">{#N/A,#N/A,FALSE,"EDO. RES. INT";#N/A,#N/A,FALSE,"EDO. RES. CNB";#N/A,#N/A,FALSE,"EDO. RES. CONT."}</definedName>
    <definedName name="wrn.INTERNA._.CNB._.Y._.CONTABLE." hidden="1">{#N/A,#N/A,FALSE,"EDO. RES. INT";#N/A,#N/A,FALSE,"EDO. RES. CNB";#N/A,#N/A,FALSE,"EDO. RES. CONT."}</definedName>
    <definedName name="wrn.MENSUAL._.Y._.TRIMESTRAL." localSheetId="11" hidden="1">{#N/A,#N/A,FALSE,"EDO. RES. CNB";#N/A,#N/A,FALSE,"TRIMESTRAL"}</definedName>
    <definedName name="wrn.MENSUAL._.Y._.TRIMESTRAL." localSheetId="3" hidden="1">{#N/A,#N/A,FALSE,"EDO. RES. CNB";#N/A,#N/A,FALSE,"TRIMESTRAL"}</definedName>
    <definedName name="wrn.MENSUAL._.Y._.TRIMESTRAL." localSheetId="4" hidden="1">{#N/A,#N/A,FALSE,"EDO. RES. CNB";#N/A,#N/A,FALSE,"TRIMESTRAL"}</definedName>
    <definedName name="wrn.MENSUAL._.Y._.TRIMESTRAL." localSheetId="5" hidden="1">{#N/A,#N/A,FALSE,"EDO. RES. CNB";#N/A,#N/A,FALSE,"TRIMESTRAL"}</definedName>
    <definedName name="wrn.MENSUAL._.Y._.TRIMESTRAL." localSheetId="12" hidden="1">{#N/A,#N/A,FALSE,"EDO. RES. CNB";#N/A,#N/A,FALSE,"TRIMESTRAL"}</definedName>
    <definedName name="wrn.MENSUAL._.Y._.TRIMESTRAL." hidden="1">{#N/A,#N/A,FALSE,"EDO. RES. CNB";#N/A,#N/A,FALSE,"TRIMESTRAL"}</definedName>
    <definedName name="wrn.OBLIGACIONES." localSheetId="11" hidden="1">{#N/A,#N/A,FALSE,"OBLIG.S-CAPITAL"}</definedName>
    <definedName name="wrn.OBLIGACIONES." localSheetId="3" hidden="1">{#N/A,#N/A,FALSE,"OBLIG.S-CAPITAL"}</definedName>
    <definedName name="wrn.OBLIGACIONES." localSheetId="4" hidden="1">{#N/A,#N/A,FALSE,"OBLIG.S-CAPITAL"}</definedName>
    <definedName name="wrn.OBLIGACIONES." localSheetId="5" hidden="1">{#N/A,#N/A,FALSE,"OBLIG.S-CAPITAL"}</definedName>
    <definedName name="wrn.OBLIGACIONES." localSheetId="12" hidden="1">{#N/A,#N/A,FALSE,"OBLIG.S-CAPITAL"}</definedName>
    <definedName name="wrn.OBLIGACIONES." hidden="1">{#N/A,#N/A,FALSE,"OBLIG.S-CAPITAL"}</definedName>
    <definedName name="wrn.PASIVO." localSheetId="11" hidden="1">{#N/A,#N/A,FALSE,"DEP. VISTA CON INT.";#N/A,#N/A,FALSE,"CTA. MAESTRA";#N/A,#N/A,FALSE,"DEP. PLAZO MENUDEO";#N/A,#N/A,FALSE,"FONDOS";#N/A,#N/A,FALSE,"DEP. EN DLLS.";#N/A,#N/A,FALSE,"DEUDA EN DLLS";#N/A,#N/A,FALSE,"PREST. INT.";#N/A,#N/A,FALSE,"REPORTOS";#N/A,#N/A,FALSE,"OTROS DEP.";#N/A,#N/A,FALSE,"ACREEDORES DIVERSOS"}</definedName>
    <definedName name="wrn.PASIVO." localSheetId="3" hidden="1">{#N/A,#N/A,FALSE,"DEP. VISTA CON INT.";#N/A,#N/A,FALSE,"CTA. MAESTRA";#N/A,#N/A,FALSE,"DEP. PLAZO MENUDEO";#N/A,#N/A,FALSE,"FONDOS";#N/A,#N/A,FALSE,"DEP. EN DLLS.";#N/A,#N/A,FALSE,"DEUDA EN DLLS";#N/A,#N/A,FALSE,"PREST. INT.";#N/A,#N/A,FALSE,"REPORTOS";#N/A,#N/A,FALSE,"OTROS DEP.";#N/A,#N/A,FALSE,"ACREEDORES DIVERSOS"}</definedName>
    <definedName name="wrn.PASIVO." localSheetId="4" hidden="1">{#N/A,#N/A,FALSE,"DEP. VISTA CON INT.";#N/A,#N/A,FALSE,"CTA. MAESTRA";#N/A,#N/A,FALSE,"DEP. PLAZO MENUDEO";#N/A,#N/A,FALSE,"FONDOS";#N/A,#N/A,FALSE,"DEP. EN DLLS.";#N/A,#N/A,FALSE,"DEUDA EN DLLS";#N/A,#N/A,FALSE,"PREST. INT.";#N/A,#N/A,FALSE,"REPORTOS";#N/A,#N/A,FALSE,"OTROS DEP.";#N/A,#N/A,FALSE,"ACREEDORES DIVERSOS"}</definedName>
    <definedName name="wrn.PASIVO." localSheetId="5" hidden="1">{#N/A,#N/A,FALSE,"DEP. VISTA CON INT.";#N/A,#N/A,FALSE,"CTA. MAESTRA";#N/A,#N/A,FALSE,"DEP. PLAZO MENUDEO";#N/A,#N/A,FALSE,"FONDOS";#N/A,#N/A,FALSE,"DEP. EN DLLS.";#N/A,#N/A,FALSE,"DEUDA EN DLLS";#N/A,#N/A,FALSE,"PREST. INT.";#N/A,#N/A,FALSE,"REPORTOS";#N/A,#N/A,FALSE,"OTROS DEP.";#N/A,#N/A,FALSE,"ACREEDORES DIVERSOS"}</definedName>
    <definedName name="wrn.PASIVO." localSheetId="12" hidden="1">{#N/A,#N/A,FALSE,"DEP. VISTA CON INT.";#N/A,#N/A,FALSE,"CTA. MAESTRA";#N/A,#N/A,FALSE,"DEP. PLAZO MENUDEO";#N/A,#N/A,FALSE,"FONDOS";#N/A,#N/A,FALSE,"DEP. EN DLLS.";#N/A,#N/A,FALSE,"DEUDA EN DLLS";#N/A,#N/A,FALSE,"PREST. INT.";#N/A,#N/A,FALSE,"REPORTOS";#N/A,#N/A,FALSE,"OTROS DEP.";#N/A,#N/A,FALSE,"ACREEDORES DIVERSOS"}</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localSheetId="11" hidden="1">{#N/A,#N/A,FALSE,"SIT. FONDOS"}</definedName>
    <definedName name="wrn.SIT.FONDOS." localSheetId="4" hidden="1">{#N/A,#N/A,FALSE,"SIT. FONDOS"}</definedName>
    <definedName name="wrn.SIT.FONDOS." localSheetId="5" hidden="1">{#N/A,#N/A,FALSE,"SIT. FONDOS"}</definedName>
    <definedName name="wrn.SIT.FONDOS." localSheetId="12" hidden="1">{#N/A,#N/A,FALSE,"SIT. FONDOS"}</definedName>
    <definedName name="wrn.SIT.FONDOS." hidden="1">{#N/A,#N/A,FALSE,"SIT. FONDOS"}</definedName>
    <definedName name="wrn.SUBSIDIARIAS." localSheetId="11" hidden="1">{#N/A,#N/A,FALSE,"SUBSIDIARIAS"}</definedName>
    <definedName name="wrn.SUBSIDIARIAS." localSheetId="3" hidden="1">{#N/A,#N/A,FALSE,"SUBSIDIARIAS"}</definedName>
    <definedName name="wrn.SUBSIDIARIAS." localSheetId="4" hidden="1">{#N/A,#N/A,FALSE,"SUBSIDIARIAS"}</definedName>
    <definedName name="wrn.SUBSIDIARIAS." localSheetId="5" hidden="1">{#N/A,#N/A,FALSE,"SUBSIDIARIAS"}</definedName>
    <definedName name="wrn.SUBSIDIARIAS." localSheetId="12" hidden="1">{#N/A,#N/A,FALSE,"SUBSIDIARIAS"}</definedName>
    <definedName name="wrn.SUBSIDIARIAS." hidden="1">{#N/A,#N/A,FALSE,"SUBSIDIARIAS"}</definedName>
    <definedName name="wrn.TRADING." localSheetId="11" hidden="1">{#N/A,#N/A,FALSE,"JUL"}</definedName>
    <definedName name="wrn.TRADING." localSheetId="4" hidden="1">{#N/A,#N/A,FALSE,"JUL"}</definedName>
    <definedName name="wrn.TRADING." localSheetId="5" hidden="1">{#N/A,#N/A,FALSE,"JUL"}</definedName>
    <definedName name="wrn.TRADING." localSheetId="12" hidden="1">{#N/A,#N/A,FALSE,"JUL"}</definedName>
    <definedName name="wrn.TRADING." hidden="1">{#N/A,#N/A,FALSE,"JUL"}</definedName>
    <definedName name="wrn.UDIS." localSheetId="11" hidden="1">{#N/A,#N/A,FALSE,"UDIS SEPT 96"}</definedName>
    <definedName name="wrn.UDIS." localSheetId="3" hidden="1">{#N/A,#N/A,FALSE,"UDIS SEPT 96"}</definedName>
    <definedName name="wrn.UDIS." localSheetId="4" hidden="1">{#N/A,#N/A,FALSE,"UDIS SEPT 96"}</definedName>
    <definedName name="wrn.UDIS." localSheetId="5" hidden="1">{#N/A,#N/A,FALSE,"UDIS SEPT 96"}</definedName>
    <definedName name="wrn.UDIS." localSheetId="12" hidden="1">{#N/A,#N/A,FALSE,"UDIS SEPT 96"}</definedName>
    <definedName name="wrn.UDIS." hidden="1">{#N/A,#N/A,FALSE,"UDIS SEPT 96"}</definedName>
    <definedName name="wrn.VALORES." localSheetId="11" hidden="1">{#N/A,#N/A,FALSE,"C-V VALORES";#N/A,#N/A,FALSE,"C-V VALORES"}</definedName>
    <definedName name="wrn.VALORES." localSheetId="4" hidden="1">{#N/A,#N/A,FALSE,"C-V VALORES";#N/A,#N/A,FALSE,"C-V VALORES"}</definedName>
    <definedName name="wrn.VALORES." localSheetId="5" hidden="1">{#N/A,#N/A,FALSE,"C-V VALORES";#N/A,#N/A,FALSE,"C-V VALORES"}</definedName>
    <definedName name="wrn.VALORES." localSheetId="12" hidden="1">{#N/A,#N/A,FALSE,"C-V VALORES";#N/A,#N/A,FALSE,"C-V VALORES"}</definedName>
    <definedName name="wrn.VALORES." hidden="1">{#N/A,#N/A,FALSE,"C-V VALORES";#N/A,#N/A,FALSE,"C-V VALORES"}</definedName>
    <definedName name="XREF_COLUMN_3" localSheetId="11" hidden="1">'[1]G 5.4 diciembre 2007'!#REF!</definedName>
    <definedName name="XREF_COLUMN_3" localSheetId="3" hidden="1">'[1]G 5.4 diciembre 2007'!#REF!</definedName>
    <definedName name="XREF_COLUMN_3" localSheetId="4" hidden="1">'[1]G 5.4 diciembre 2007'!#REF!</definedName>
    <definedName name="XREF_COLUMN_3" localSheetId="5" hidden="1">'[1]G 5.4 diciembre 2007'!#REF!</definedName>
    <definedName name="XREF_COLUMN_3" localSheetId="12" hidden="1">'[1]G 5.4 diciembre 2007'!#REF!</definedName>
    <definedName name="XREF_COLUMN_3" hidden="1">'[1]G 5.4 diciembre 2007'!#REF!</definedName>
    <definedName name="XREF_COLUMN_4" localSheetId="11" hidden="1">#REF!</definedName>
    <definedName name="XREF_COLUMN_4" localSheetId="3" hidden="1">#REF!</definedName>
    <definedName name="XREF_COLUMN_4" localSheetId="4" hidden="1">#REF!</definedName>
    <definedName name="XREF_COLUMN_4" localSheetId="5" hidden="1">#REF!</definedName>
    <definedName name="XREF_COLUMN_4" localSheetId="12" hidden="1">#REF!</definedName>
    <definedName name="XREF_COLUMN_4" hidden="1">#REF!</definedName>
    <definedName name="XRefActiveRow" localSheetId="11" hidden="1">#REF!</definedName>
    <definedName name="XRefActiveRow" localSheetId="3" hidden="1">#REF!</definedName>
    <definedName name="XRefActiveRow" localSheetId="4" hidden="1">#REF!</definedName>
    <definedName name="XRefActiveRow" localSheetId="5" hidden="1">#REF!</definedName>
    <definedName name="XRefActiveRow" localSheetId="12" hidden="1">#REF!</definedName>
    <definedName name="XRefActiveRow" hidden="1">#REF!</definedName>
    <definedName name="XRefColumnsCount" hidden="1">4</definedName>
    <definedName name="XRefCopy1" localSheetId="11" hidden="1">'[2]CONC MARZO'!#REF!</definedName>
    <definedName name="XRefCopy1" localSheetId="3" hidden="1">'[2]CONC MARZO'!#REF!</definedName>
    <definedName name="XRefCopy1" localSheetId="4" hidden="1">'[2]CONC MARZO'!#REF!</definedName>
    <definedName name="XRefCopy1" localSheetId="5" hidden="1">'[2]CONC MARZO'!#REF!</definedName>
    <definedName name="XRefCopy1" localSheetId="12" hidden="1">'[2]CONC MARZO'!#REF!</definedName>
    <definedName name="XRefCopy1" hidden="1">'[2]CONC MARZO'!#REF!</definedName>
    <definedName name="XRefCopy1Row" localSheetId="11" hidden="1">#REF!</definedName>
    <definedName name="XRefCopy1Row" localSheetId="3" hidden="1">#REF!</definedName>
    <definedName name="XRefCopy1Row" localSheetId="4" hidden="1">#REF!</definedName>
    <definedName name="XRefCopy1Row" localSheetId="5" hidden="1">#REF!</definedName>
    <definedName name="XRefCopy1Row" localSheetId="12" hidden="1">#REF!</definedName>
    <definedName name="XRefCopy1Row" hidden="1">#REF!</definedName>
    <definedName name="XRefCopy2Row" localSheetId="11" hidden="1">#REF!</definedName>
    <definedName name="XRefCopy2Row" localSheetId="3" hidden="1">#REF!</definedName>
    <definedName name="XRefCopy2Row" localSheetId="4" hidden="1">#REF!</definedName>
    <definedName name="XRefCopy2Row" localSheetId="5" hidden="1">#REF!</definedName>
    <definedName name="XRefCopy2Row" localSheetId="12" hidden="1">#REF!</definedName>
    <definedName name="XRefCopy2Row" hidden="1">#REF!</definedName>
    <definedName name="XRefCopy3Row" localSheetId="11" hidden="1">#REF!</definedName>
    <definedName name="XRefCopy3Row" localSheetId="3" hidden="1">#REF!</definedName>
    <definedName name="XRefCopy3Row" localSheetId="4" hidden="1">#REF!</definedName>
    <definedName name="XRefCopy3Row" localSheetId="5" hidden="1">#REF!</definedName>
    <definedName name="XRefCopy3Row" localSheetId="12" hidden="1">#REF!</definedName>
    <definedName name="XRefCopy3Row" hidden="1">#REF!</definedName>
    <definedName name="XRefCopy4" localSheetId="11" hidden="1">'[2]CONC MARZO'!#REF!</definedName>
    <definedName name="XRefCopy4" localSheetId="3" hidden="1">'[2]CONC MARZO'!#REF!</definedName>
    <definedName name="XRefCopy4" localSheetId="4" hidden="1">'[2]CONC MARZO'!#REF!</definedName>
    <definedName name="XRefCopy4" localSheetId="5" hidden="1">'[2]CONC MARZO'!#REF!</definedName>
    <definedName name="XRefCopy4" localSheetId="12" hidden="1">'[2]CONC MARZO'!#REF!</definedName>
    <definedName name="XRefCopy4" hidden="1">'[2]CONC MARZO'!#REF!</definedName>
    <definedName name="XRefCopy5" localSheetId="11" hidden="1">#REF!</definedName>
    <definedName name="XRefCopy5" localSheetId="3" hidden="1">#REF!</definedName>
    <definedName name="XRefCopy5" localSheetId="4" hidden="1">#REF!</definedName>
    <definedName name="XRefCopy5" localSheetId="5" hidden="1">#REF!</definedName>
    <definedName name="XRefCopy5" localSheetId="12" hidden="1">#REF!</definedName>
    <definedName name="XRefCopy5" hidden="1">#REF!</definedName>
    <definedName name="XRefCopy5Row" localSheetId="11" hidden="1">[3]XREF!#REF!</definedName>
    <definedName name="XRefCopy5Row" localSheetId="3" hidden="1">[3]XREF!#REF!</definedName>
    <definedName name="XRefCopy5Row" localSheetId="4" hidden="1">[3]XREF!#REF!</definedName>
    <definedName name="XRefCopy5Row" localSheetId="5" hidden="1">[3]XREF!#REF!</definedName>
    <definedName name="XRefCopy5Row" localSheetId="12" hidden="1">[3]XREF!#REF!</definedName>
    <definedName name="XRefCopy5Row" hidden="1">[3]XREF!#REF!</definedName>
    <definedName name="XRefCopy6Row" localSheetId="11" hidden="1">#REF!</definedName>
    <definedName name="XRefCopy6Row" localSheetId="3" hidden="1">#REF!</definedName>
    <definedName name="XRefCopy6Row" localSheetId="4" hidden="1">#REF!</definedName>
    <definedName name="XRefCopy6Row" localSheetId="5" hidden="1">#REF!</definedName>
    <definedName name="XRefCopy6Row" localSheetId="12" hidden="1">#REF!</definedName>
    <definedName name="XRefCopy6Row" hidden="1">#REF!</definedName>
    <definedName name="XRefCopyRangeCount" hidden="1">6</definedName>
    <definedName name="XRefPaste1Row" localSheetId="11" hidden="1">#REF!</definedName>
    <definedName name="XRefPaste1Row" localSheetId="3" hidden="1">#REF!</definedName>
    <definedName name="XRefPaste1Row" localSheetId="4" hidden="1">#REF!</definedName>
    <definedName name="XRefPaste1Row" localSheetId="5" hidden="1">#REF!</definedName>
    <definedName name="XRefPaste1Row" localSheetId="12" hidden="1">#REF!</definedName>
    <definedName name="XRefPaste1Row" hidden="1">#REF!</definedName>
    <definedName name="XRefPaste2Row" localSheetId="11" hidden="1">#REF!</definedName>
    <definedName name="XRefPaste2Row" localSheetId="3" hidden="1">#REF!</definedName>
    <definedName name="XRefPaste2Row" localSheetId="4" hidden="1">#REF!</definedName>
    <definedName name="XRefPaste2Row" localSheetId="5" hidden="1">#REF!</definedName>
    <definedName name="XRefPaste2Row" localSheetId="12" hidden="1">#REF!</definedName>
    <definedName name="XRefPaste2Row" hidden="1">#REF!</definedName>
    <definedName name="XRefPaste3Row" localSheetId="11" hidden="1">#REF!</definedName>
    <definedName name="XRefPaste3Row" localSheetId="3" hidden="1">#REF!</definedName>
    <definedName name="XRefPaste3Row" localSheetId="4" hidden="1">#REF!</definedName>
    <definedName name="XRefPaste3Row" localSheetId="5" hidden="1">#REF!</definedName>
    <definedName name="XRefPaste3Row" localSheetId="12" hidden="1">#REF!</definedName>
    <definedName name="XRefPaste3Row" hidden="1">#REF!</definedName>
    <definedName name="XRefPaste4" localSheetId="11" hidden="1">#REF!</definedName>
    <definedName name="XRefPaste4" localSheetId="3" hidden="1">#REF!</definedName>
    <definedName name="XRefPaste4" localSheetId="4" hidden="1">#REF!</definedName>
    <definedName name="XRefPaste4" localSheetId="5" hidden="1">#REF!</definedName>
    <definedName name="XRefPaste4" localSheetId="12" hidden="1">#REF!</definedName>
    <definedName name="XRefPaste4" hidden="1">#REF!</definedName>
    <definedName name="XRefPaste4Row" localSheetId="11" hidden="1">#REF!</definedName>
    <definedName name="XRefPaste4Row" localSheetId="3" hidden="1">#REF!</definedName>
    <definedName name="XRefPaste4Row" localSheetId="4" hidden="1">#REF!</definedName>
    <definedName name="XRefPaste4Row" localSheetId="5" hidden="1">#REF!</definedName>
    <definedName name="XRefPaste4Row" localSheetId="12" hidden="1">#REF!</definedName>
    <definedName name="XRefPaste4Row" hidden="1">#REF!</definedName>
    <definedName name="XRefPasteRangeCount" hidden="1">4</definedName>
    <definedName name="z" localSheetId="11" hidden="1">{#N/A,#N/A,FALSE,"OBLIG.S-CAPITAL"}</definedName>
    <definedName name="z" localSheetId="4" hidden="1">{#N/A,#N/A,FALSE,"OBLIG.S-CAPITAL"}</definedName>
    <definedName name="z" localSheetId="5" hidden="1">{#N/A,#N/A,FALSE,"OBLIG.S-CAPITAL"}</definedName>
    <definedName name="z" localSheetId="12" hidden="1">{#N/A,#N/A,FALSE,"OBLIG.S-CAPITAL"}</definedName>
    <definedName name="z" hidden="1">{#N/A,#N/A,FALSE,"OBLIG.S-CAPITAL"}</definedName>
  </definedNames>
  <calcPr calcId="152511"/>
</workbook>
</file>

<file path=xl/calcChain.xml><?xml version="1.0" encoding="utf-8"?>
<calcChain xmlns="http://schemas.openxmlformats.org/spreadsheetml/2006/main">
  <c r="F21" i="14" l="1"/>
  <c r="F38" i="14"/>
  <c r="F39" i="14" l="1"/>
  <c r="F40" i="14" s="1"/>
  <c r="C20" i="9"/>
  <c r="N27" i="1" l="1"/>
  <c r="E186" i="114" l="1"/>
  <c r="J22" i="104" l="1"/>
  <c r="J37" i="104" s="1"/>
  <c r="I22" i="104"/>
  <c r="I37" i="104" s="1"/>
  <c r="I44" i="104" s="1"/>
  <c r="H22" i="104"/>
  <c r="H37" i="104" s="1"/>
  <c r="H44" i="104" s="1"/>
  <c r="G22" i="104"/>
  <c r="G37" i="104" s="1"/>
  <c r="G44" i="104" s="1"/>
  <c r="F22" i="104"/>
  <c r="F37" i="104" s="1"/>
  <c r="F44" i="104" s="1"/>
  <c r="E22" i="104"/>
  <c r="E37" i="104" s="1"/>
  <c r="E44" i="104" s="1"/>
  <c r="D22" i="104"/>
  <c r="D37" i="104" s="1"/>
  <c r="D44" i="104" s="1"/>
  <c r="C22" i="104"/>
  <c r="C37" i="104" s="1"/>
  <c r="C44" i="104" s="1"/>
  <c r="K21" i="104"/>
  <c r="J44" i="104" l="1"/>
  <c r="K44" i="104" s="1"/>
  <c r="K37" i="104"/>
  <c r="K22" i="104"/>
  <c r="F17" i="2"/>
  <c r="E17" i="2"/>
  <c r="D17" i="2"/>
  <c r="C17" i="2"/>
  <c r="N28" i="1" l="1"/>
  <c r="M27" i="1"/>
  <c r="L27" i="1"/>
  <c r="K27" i="1"/>
  <c r="J27" i="1"/>
  <c r="I27" i="1"/>
  <c r="H27" i="1"/>
  <c r="G27" i="1"/>
  <c r="F27" i="1"/>
  <c r="E27" i="1"/>
  <c r="D27" i="1"/>
  <c r="C27" i="1"/>
  <c r="M25" i="1"/>
  <c r="L25" i="1"/>
  <c r="K25" i="1"/>
  <c r="J25" i="1"/>
  <c r="I25" i="1"/>
  <c r="H25" i="1"/>
  <c r="G25" i="1"/>
  <c r="F25" i="1"/>
  <c r="E25" i="1"/>
  <c r="D25" i="1"/>
  <c r="C25" i="1"/>
  <c r="M14" i="1"/>
  <c r="L14" i="1"/>
  <c r="K14" i="1"/>
  <c r="J14" i="1"/>
  <c r="I14" i="1"/>
  <c r="H14" i="1"/>
  <c r="G14" i="1"/>
  <c r="F14" i="1"/>
  <c r="E14" i="1"/>
  <c r="D14" i="1"/>
  <c r="C14" i="1"/>
  <c r="D28" i="1" l="1"/>
  <c r="E28" i="1"/>
  <c r="I28" i="1"/>
  <c r="F28" i="1"/>
  <c r="J28" i="1"/>
  <c r="C28" i="1"/>
  <c r="G28" i="1"/>
  <c r="M28" i="1"/>
  <c r="L28" i="1"/>
  <c r="K28" i="1"/>
  <c r="H28" i="1"/>
</calcChain>
</file>

<file path=xl/sharedStrings.xml><?xml version="1.0" encoding="utf-8"?>
<sst xmlns="http://schemas.openxmlformats.org/spreadsheetml/2006/main" count="2136" uniqueCount="934">
  <si>
    <t>Requisitos de fondos propios</t>
  </si>
  <si>
    <t xml:space="preserve">                                             </t>
  </si>
  <si>
    <t>Exposiciones de titulización</t>
  </si>
  <si>
    <t>Exposiciones de la cartera de negociación</t>
  </si>
  <si>
    <t>Exposiciones crediticias generales</t>
  </si>
  <si>
    <t>                                                                                                                                                                                      Importe </t>
  </si>
  <si>
    <t>Requisito del colchón anticíclico específico de cada entidad</t>
  </si>
  <si>
    <t>  Según método:                                                                                                                                                                                                                                                                                                                                         </t>
  </si>
  <si>
    <t>Categoría de exposición</t>
  </si>
  <si>
    <t>Administraciones Centrales y Bancos Centrales</t>
  </si>
  <si>
    <t>Administraciones regionales y Autoridades Locales</t>
  </si>
  <si>
    <t>Entidades Sector Público y otras Instituciones Públicas</t>
  </si>
  <si>
    <t>Bancos Multilaterales de Desarrollo</t>
  </si>
  <si>
    <t>Organizaciones Internacionales</t>
  </si>
  <si>
    <t>-</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</si>
  <si>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</si>
  <si>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</si>
  <si>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</si>
  <si>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</si>
  <si>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</si>
  <si>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</si>
  <si>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</si>
  <si>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</si>
  <si>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</si>
  <si>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</si>
  <si>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Posiciones en titulización</t>
  </si>
  <si>
    <t>TOTAL MÉTODO ESTÁNDAR</t>
  </si>
  <si>
    <t>Empresas Otros</t>
  </si>
  <si>
    <t>Minoristas</t>
  </si>
  <si>
    <t>Minoristas Otros PYMES</t>
  </si>
  <si>
    <t>Minoristas Otros No PYMES</t>
  </si>
  <si>
    <t>TOTAL MÉTODO AVANZADO</t>
  </si>
  <si>
    <t>TOTAL RIESGO DE CRÉDITO DILUCIÓN Y ENTREGA</t>
  </si>
  <si>
    <t>Renta Variable</t>
  </si>
  <si>
    <t>TOTAL RIESGO DE CRÉDITO</t>
  </si>
  <si>
    <t>(1) Exposición bruta de provisiones y antes de la aplicación de las técnicas de reducción de riesgo, excluyendo las contribuciones al fondo de garantía de impago de una ECC.</t>
  </si>
  <si>
    <t>(2) Recoge las provisiones y correcciones por deterioro de los activos financieros y riesgos y compromisos contingentes</t>
  </si>
  <si>
    <t>(5) Corresponde con el valor de la exposición plenamente ajustada por las técnicas de mitigación del riesgo de crédito admisibles.</t>
  </si>
  <si>
    <t>(6) Exposición al riesgo de crédito en el momento del incumplimiento, calculado como (4a)+((4b)*CCF)</t>
  </si>
  <si>
    <t>Exposición Original (1)</t>
  </si>
  <si>
    <t>Provisiones (2)</t>
  </si>
  <si>
    <t>Exposición Neta de provisiones (3)</t>
  </si>
  <si>
    <t>Exposición en balance tras técnicas de mitigación (4a)</t>
  </si>
  <si>
    <t>Exposición fuera de balance tras técnicas de mitigación (4b)</t>
  </si>
  <si>
    <t>EAD (6)</t>
  </si>
  <si>
    <t>APR(7)</t>
  </si>
  <si>
    <t>Densidad APR
(8=(7)/(6))</t>
  </si>
  <si>
    <t xml:space="preserve">     Empresas (Pymes)</t>
  </si>
  <si>
    <t xml:space="preserve">     Empresas Otros</t>
  </si>
  <si>
    <t xml:space="preserve">     Del que: garantizados con bienes inmuebles</t>
  </si>
  <si>
    <t xml:space="preserve">     Del que: Renovables elegibles</t>
  </si>
  <si>
    <t xml:space="preserve">     Del que: Otros</t>
  </si>
  <si>
    <t xml:space="preserve">     Método Simple</t>
  </si>
  <si>
    <t xml:space="preserve">     Modelos Internos</t>
  </si>
  <si>
    <t xml:space="preserve">(3) Las exposiciones únicamente son ajustadas por provisiones en el caso de las exposiciones por Método Estándar.  </t>
  </si>
  <si>
    <t>(4a)(4b) Se incluyen técnicas de mitigación del riesgo de crédito admisibles, tanto para exposiciones en balance como fuera de balance, de acuerdo al Capítulo 4 de la CRR.</t>
  </si>
  <si>
    <t xml:space="preserve">     Método PD/LGD</t>
  </si>
  <si>
    <t>a</t>
  </si>
  <si>
    <t>b</t>
  </si>
  <si>
    <t>c</t>
  </si>
  <si>
    <t>d</t>
  </si>
  <si>
    <t>e</t>
  </si>
  <si>
    <t>f</t>
  </si>
  <si>
    <t>Exposiciones que no están en situación de default</t>
  </si>
  <si>
    <t>Cargos por ajustes por riesgo de crédito del periodo</t>
  </si>
  <si>
    <t>Administraciones Centrales o Bancos Centrales</t>
  </si>
  <si>
    <t>De las cuales:  Financiación especializada</t>
  </si>
  <si>
    <t>De las cuales:  PYMEs</t>
  </si>
  <si>
    <t>Garantizadas con Inmuebles</t>
  </si>
  <si>
    <t>Renovables Elegibles</t>
  </si>
  <si>
    <t>Otras exposiciones minoristas</t>
  </si>
  <si>
    <t>PYME</t>
  </si>
  <si>
    <t>NO PYME</t>
  </si>
  <si>
    <t>Exposiciones de renta variable</t>
  </si>
  <si>
    <t>TOTAL MÉTODO IRB</t>
  </si>
  <si>
    <t>Administraciones Regionales o Autoridades Locales</t>
  </si>
  <si>
    <t>Entidades del Sector Público</t>
  </si>
  <si>
    <t>Bonos garantizados</t>
  </si>
  <si>
    <t>Otras exposiciones</t>
  </si>
  <si>
    <t>TOTAL</t>
  </si>
  <si>
    <t>De las cuales: Préstamos</t>
  </si>
  <si>
    <t>De las cuales: Valores representativos de deuda</t>
  </si>
  <si>
    <t>De las cuales: Exposiciones fuera de balance</t>
  </si>
  <si>
    <t>De las cuales: Otros</t>
  </si>
  <si>
    <t>Exposiciones en situación de default (1)</t>
  </si>
  <si>
    <t>Valores contables brutos</t>
  </si>
  <si>
    <t> (6.975)</t>
  </si>
  <si>
    <t> (4)</t>
  </si>
  <si>
    <t> (2)</t>
  </si>
  <si>
    <t> (1)</t>
  </si>
  <si>
    <t> (62)</t>
  </si>
  <si>
    <t> (7)</t>
  </si>
  <si>
    <t> (46)</t>
  </si>
  <si>
    <t> (1.821)</t>
  </si>
  <si>
    <t> (6)</t>
  </si>
  <si>
    <t> (18)</t>
  </si>
  <si>
    <t> (194)</t>
  </si>
  <si>
    <t> (14)</t>
  </si>
  <si>
    <t> (1.577)</t>
  </si>
  <si>
    <t> (1.518)</t>
  </si>
  <si>
    <t> (34)</t>
  </si>
  <si>
    <t> (12)</t>
  </si>
  <si>
    <t> (28)</t>
  </si>
  <si>
    <t> (19)</t>
  </si>
  <si>
    <t> (93)</t>
  </si>
  <si>
    <t> (17)</t>
  </si>
  <si>
    <t> (1.297)</t>
  </si>
  <si>
    <t> (1.192)</t>
  </si>
  <si>
    <t> (3)</t>
  </si>
  <si>
    <t> (15)</t>
  </si>
  <si>
    <t> (240)</t>
  </si>
  <si>
    <t> (26)</t>
  </si>
  <si>
    <t> (898)</t>
  </si>
  <si>
    <t> (198)</t>
  </si>
  <si>
    <t> (16)</t>
  </si>
  <si>
    <t> (13)</t>
  </si>
  <si>
    <t> (165)</t>
  </si>
  <si>
    <t> (421)</t>
  </si>
  <si>
    <t> (9)</t>
  </si>
  <si>
    <t> (101)</t>
  </si>
  <si>
    <t> (288)</t>
  </si>
  <si>
    <t> (527)</t>
  </si>
  <si>
    <t> (137)</t>
  </si>
  <si>
    <t> (233)</t>
  </si>
  <si>
    <t> (142)</t>
  </si>
  <si>
    <t> (1.123)</t>
  </si>
  <si>
    <t> (109)</t>
  </si>
  <si>
    <t>Total</t>
  </si>
  <si>
    <t>(1) Se corresponde con la exposición fuera de balance una vez aplicados los factores de conversión obtenidos de acuerdo al artículo 429, apartado 10 de la CRR.</t>
  </si>
  <si>
    <t>(1) Se refiere a colateral blindado
(2) Se refiere a colateral no blindado
(*) Se incluyen únicamente aquellos colaterales que se consideran mitigantes a efectos de capital</t>
  </si>
  <si>
    <t>(*)   De las cuales: Sin Calificación hace referencia a las exposiciones para las cuales no se dispone de una calificación crediticia efectuada por ECAI designadas</t>
  </si>
  <si>
    <t xml:space="preserve">(*)   De las cuales: Sin Calificación hace referencia a las exposiciones para las cuales no se dispone de una calificación crediticia efectuada por ECAI designadas
</t>
  </si>
  <si>
    <t>(1) Se corresponde con los intervalos de PD recomendados en el documento RPDR
(2) Se corresponde con la PD por grado de deudor ponderada por EAD
(3) Se corresponde con la LGD por grado de deudor ponderada por EAD
(4) Se corresponde con el vencimiento del deudor en días ponderado por EAD</t>
  </si>
  <si>
    <t>0,00&lt;0,15</t>
  </si>
  <si>
    <t>0,15&lt;0,25</t>
  </si>
  <si>
    <t>0,25&lt;0,50</t>
  </si>
  <si>
    <t>0,50&lt;0,75</t>
  </si>
  <si>
    <t>0,75&lt;2,50</t>
  </si>
  <si>
    <t>2,50&lt;10,00</t>
  </si>
  <si>
    <t>10,00&lt;100,00</t>
  </si>
  <si>
    <t>0,50 &lt;0,75</t>
  </si>
  <si>
    <t>0,75 &lt;2,50</t>
  </si>
  <si>
    <t>Importe de los recursos propios</t>
  </si>
  <si>
    <t>EU CR1-A - Calidad crediticia de las exposiciones por categoría de exposición e instrumento (excluye riesgo de contraparte)</t>
  </si>
  <si>
    <t>EU CR1-B - Calidad crediticia de las exposiciones por sector o tipos de contraparte (excluye riesgo de contraparte)</t>
  </si>
  <si>
    <t>EU CCR4 - Método IRB: exposiciones al riesgo de contraparte por cartera y escala de PD</t>
  </si>
  <si>
    <t>SEC4 - Exposiciones de titulización en la cartera bancaria y requerimientos de capital regulador asociados (banco que actúa como inversor)</t>
  </si>
  <si>
    <t>LRSum- Resumen de la conciliación de los activos contables y las exposiciones correspondientes a la Ratio de Apalancamiento</t>
  </si>
  <si>
    <t>Tabla 1. </t>
  </si>
  <si>
    <t>Distribución geográfica de las exposiciones crediticias pertinentes para el cálculo del colchón de capital anticíclico </t>
  </si>
  <si>
    <t>Tabla 2. </t>
  </si>
  <si>
    <t>Conciliación del Balance Público desde el perímetro contable al perímetro regulatorio </t>
  </si>
  <si>
    <t>Tabla 3. </t>
  </si>
  <si>
    <t>Tabla 4. </t>
  </si>
  <si>
    <t>Tabla 5. </t>
  </si>
  <si>
    <t>Tabla 6. </t>
  </si>
  <si>
    <t>Tabla 7. </t>
  </si>
  <si>
    <t>Tabla 8. </t>
  </si>
  <si>
    <t>EU OV1 - Visión general de los APRs </t>
  </si>
  <si>
    <t>Tabla 9. </t>
  </si>
  <si>
    <t>Requerimientos de capital por tipo de riesgo y categoría de exposición </t>
  </si>
  <si>
    <t>Tabla 10. </t>
  </si>
  <si>
    <t>Exposición al Riesgo de Crédito </t>
  </si>
  <si>
    <t>Tabla 11. </t>
  </si>
  <si>
    <t>Tabla 12. </t>
  </si>
  <si>
    <t>Tabla 13. </t>
  </si>
  <si>
    <t>EU CR1-C - Calidad crediticia de las exposiciones por zona geográfica (incluye riesgo de contraparte)</t>
  </si>
  <si>
    <t>Tabla 14. </t>
  </si>
  <si>
    <t>Tabla 15. </t>
  </si>
  <si>
    <t>Tabla 16. </t>
  </si>
  <si>
    <t>Tabla 17. </t>
  </si>
  <si>
    <t>Tabla 18. </t>
  </si>
  <si>
    <t>EU CR1-D - Antigüedad de las exposiciones vencidas </t>
  </si>
  <si>
    <t>Tabla 19. </t>
  </si>
  <si>
    <t>Tabla 20. </t>
  </si>
  <si>
    <t>EU CR2-A - Cambios en el saldo de los ajustes por riesgo de crédito general y específico </t>
  </si>
  <si>
    <t>Tabla 21. </t>
  </si>
  <si>
    <t>EU CR2-B - Cambios en el saldo de los préstamos y valores representativos de deuda en situación de default y cuyo valor se ha deteriorado </t>
  </si>
  <si>
    <t>Tabla 22. </t>
  </si>
  <si>
    <t>EU CR1-E - Exposiciones dudosas y exposiciones reestructuradas y refinanciadas </t>
  </si>
  <si>
    <t>Tabla 23. </t>
  </si>
  <si>
    <t>EU CR4 - Método estándar: exposición al riesgo de crédito y efectos de la reducción del riesgo de crédito </t>
  </si>
  <si>
    <t>Tabla 24. </t>
  </si>
  <si>
    <t>Método estándar: Valores de la exposición antes de la aplicación de las técnicas de reducción del riesgo de crédito </t>
  </si>
  <si>
    <t>Tabla 25. </t>
  </si>
  <si>
    <t>EU CR5 - Método estándar: Valores de la exposición después de la aplicación de las técnicas de reducción del riesgo de crédito </t>
  </si>
  <si>
    <t>Tabla 26. </t>
  </si>
  <si>
    <t>Estado de flujos de APR para el Método estándar de Riesgo de Crédito y Contraparte </t>
  </si>
  <si>
    <t>Tabla 27. </t>
  </si>
  <si>
    <t>Tabla 28. </t>
  </si>
  <si>
    <t>Tabla 29. </t>
  </si>
  <si>
    <t>Tabla 30. </t>
  </si>
  <si>
    <t>EU CR6- Método IRB: Exposiciones al riesgo de crédito por categoría de exposición e intervalo de PD </t>
  </si>
  <si>
    <t>Tabla 31. </t>
  </si>
  <si>
    <t>Tabla 32. </t>
  </si>
  <si>
    <t>EU CR8 - Estados de flujos de APR de exposiciones al riesgo de crédito según el método IRB </t>
  </si>
  <si>
    <t>Tabla 33. </t>
  </si>
  <si>
    <t>Tabla 34. </t>
  </si>
  <si>
    <t>EU CR10(1): Financiación especializada </t>
  </si>
  <si>
    <t>Tabla 35. </t>
  </si>
  <si>
    <t>EU CR10(2) - IRB: Renta Variable </t>
  </si>
  <si>
    <t>Tabla 36. </t>
  </si>
  <si>
    <t>Tabla 37. </t>
  </si>
  <si>
    <t>Tabla 38. </t>
  </si>
  <si>
    <t>Tabla 39. </t>
  </si>
  <si>
    <t>Tabla 40. </t>
  </si>
  <si>
    <t>EU CCR5-A -  Efecto de las compensaciones y las garantías reales mantenidas sobre los valores de exposición</t>
  </si>
  <si>
    <t>EU CCR1- Análisis de la exposición al riesgo de crédito de contraparte por método </t>
  </si>
  <si>
    <t>EU CCR3 - Método estándar: exposiciones al riesgo de contraparte por cartera regulatoria y riesgo </t>
  </si>
  <si>
    <t>EU CCR5-B - Composición de las garantías reales para las exposiciones al riesgo de contraparte </t>
  </si>
  <si>
    <t>EU CCR6 - Exposiciones a derivados de crédito </t>
  </si>
  <si>
    <t>EU CCR2- Riesgo de crédito. Requerimiento de capital por ajuste de valoración del crédito (CVA) </t>
  </si>
  <si>
    <t>EU CCR8- Exposiciones frente a entidades de contrapartida central </t>
  </si>
  <si>
    <t>SEC3- Exposiciones de titulización en la cartera bancaria y requerimientos de capital regulador asociados (banco que actúa como originador)</t>
  </si>
  <si>
    <t>EU-MR1- Riesgo de mercado calculado con el método estándar </t>
  </si>
  <si>
    <t>EU MR3- Valores según el método IMA para las carteras de negociación </t>
  </si>
  <si>
    <t>EU MR2-A - Riesgo de mercado según el método de modelos internos </t>
  </si>
  <si>
    <t>EU MR2-B - Estado de flujos de APR de exposiciones al riesgo de mercado según el método IMA </t>
  </si>
  <si>
    <t>SEC1- Exposiciones de titulización en la cartera de inversión  </t>
  </si>
  <si>
    <t>EU CR3 - Técnicas de reducción del riesgo de crédito. Visión general(1) </t>
  </si>
  <si>
    <r>
      <rPr>
        <b/>
        <sz val="10"/>
        <color rgb="FF08467A"/>
        <rFont val="BBVABentonSansLight"/>
        <family val="3"/>
        <scheme val="minor"/>
      </rPr>
      <t>Valor de exposición según método
estándar</t>
    </r>
  </si>
  <si>
    <r>
      <rPr>
        <b/>
        <sz val="10"/>
        <color rgb="FF08467A"/>
        <rFont val="BBVABentonSansLight"/>
        <family val="3"/>
        <scheme val="minor"/>
      </rPr>
      <t>Valor de exposición
según
método IRB</t>
    </r>
  </si>
  <si>
    <r>
      <rPr>
        <b/>
        <sz val="10"/>
        <color rgb="FF08467A"/>
        <rFont val="BBVABentonSansLight"/>
        <family val="3"/>
        <scheme val="minor"/>
      </rPr>
      <t>Suma de las posiciones largas y cortas de la cartera de negociación</t>
    </r>
  </si>
  <si>
    <r>
      <rPr>
        <b/>
        <sz val="10"/>
        <color rgb="FF08467A"/>
        <rFont val="BBVABentonSansLight"/>
        <family val="3"/>
        <scheme val="minor"/>
      </rPr>
      <t>Valor de la exposición de la cartera de negociación para los
modelos internos</t>
    </r>
  </si>
  <si>
    <r>
      <rPr>
        <b/>
        <sz val="10"/>
        <color rgb="FF08467A"/>
        <rFont val="BBVABentonSansLight"/>
        <family val="3"/>
        <scheme val="minor"/>
      </rPr>
      <t>Valor de la exposición según método
estándar</t>
    </r>
  </si>
  <si>
    <r>
      <rPr>
        <b/>
        <sz val="10"/>
        <color rgb="FF08467A"/>
        <rFont val="BBVABentonSansLight"/>
        <family val="3"/>
        <scheme val="minor"/>
      </rPr>
      <t>Valor de la exposición
según
método IRB</t>
    </r>
  </si>
  <si>
    <r>
      <rPr>
        <b/>
        <sz val="10"/>
        <color rgb="FF08467A"/>
        <rFont val="BBVABentonSansLight"/>
        <family val="3"/>
        <scheme val="minor"/>
      </rPr>
      <t>De los cuales: Exposiciones crediticias
generales</t>
    </r>
  </si>
  <si>
    <r>
      <rPr>
        <b/>
        <sz val="10"/>
        <color rgb="FF08467A"/>
        <rFont val="BBVABentonSansLight"/>
        <family val="3"/>
        <scheme val="minor"/>
      </rPr>
      <t>De los cuales: Exposiciones de la cartera de
negociación</t>
    </r>
  </si>
  <si>
    <r>
      <rPr>
        <b/>
        <sz val="10"/>
        <color rgb="FF08467A"/>
        <rFont val="BBVABentonSansLight"/>
        <family val="3"/>
        <scheme val="minor"/>
      </rPr>
      <t>De los cuales: Exposiciones de titulización</t>
    </r>
  </si>
  <si>
    <r>
      <rPr>
        <b/>
        <sz val="10"/>
        <color rgb="FF08467A"/>
        <rFont val="BBVABentonSansLight"/>
        <family val="3"/>
        <scheme val="minor"/>
      </rPr>
      <t>Total</t>
    </r>
  </si>
  <si>
    <r>
      <rPr>
        <b/>
        <sz val="10"/>
        <color rgb="FF08467A"/>
        <rFont val="BBVABentonSansLight"/>
        <family val="3"/>
        <scheme val="minor"/>
      </rPr>
      <t>Ponderaciones
de los requisitos de fondos propios</t>
    </r>
  </si>
  <si>
    <r>
      <rPr>
        <b/>
        <sz val="10"/>
        <color rgb="FF08467A"/>
        <rFont val="BBVABentonSansLight"/>
        <family val="3"/>
        <scheme val="minor"/>
      </rPr>
      <t>Porcentaje de colchón de capital
anticíclico</t>
    </r>
  </si>
  <si>
    <r>
      <rPr>
        <b/>
        <sz val="10"/>
        <color rgb="FF1D1D1B"/>
        <rFont val="BBVABentonSansLight"/>
        <family val="3"/>
        <scheme val="minor"/>
      </rPr>
      <t>Desglose geográfico</t>
    </r>
  </si>
  <si>
    <r>
      <rPr>
        <sz val="10"/>
        <color rgb="FF1D1D1B"/>
        <rFont val="BBVABentonSansLight"/>
        <family val="3"/>
        <scheme val="minor"/>
      </rPr>
      <t>-</t>
    </r>
  </si>
  <si>
    <r>
      <rPr>
        <b/>
        <sz val="10"/>
        <color rgb="FF08467A"/>
        <rFont val="BBVABentonSansLight"/>
        <family val="3"/>
        <scheme val="minor"/>
      </rPr>
      <t>Total países con Colchón Anticíclico establecido</t>
    </r>
  </si>
  <si>
    <r>
      <rPr>
        <sz val="10"/>
        <color rgb="FF1D1D1B"/>
        <rFont val="BBVABentonSansLight"/>
        <family val="3"/>
        <scheme val="minor"/>
      </rPr>
      <t>España</t>
    </r>
  </si>
  <si>
    <r>
      <rPr>
        <sz val="10"/>
        <color rgb="FF1D1D1B"/>
        <rFont val="BBVABentonSansLight"/>
        <family val="3"/>
        <scheme val="minor"/>
      </rPr>
      <t>Estados Unidos</t>
    </r>
  </si>
  <si>
    <r>
      <rPr>
        <sz val="10"/>
        <color rgb="FF1D1D1B"/>
        <rFont val="BBVABentonSansLight"/>
        <family val="3"/>
        <scheme val="minor"/>
      </rPr>
      <t>Turquía</t>
    </r>
  </si>
  <si>
    <r>
      <rPr>
        <sz val="10"/>
        <color rgb="FF1D1D1B"/>
        <rFont val="BBVABentonSansLight"/>
        <family val="3"/>
        <scheme val="minor"/>
      </rPr>
      <t>México</t>
    </r>
  </si>
  <si>
    <r>
      <rPr>
        <sz val="10"/>
        <color rgb="FF1D1D1B"/>
        <rFont val="BBVABentonSansLight"/>
        <family val="3"/>
        <scheme val="minor"/>
      </rPr>
      <t>Portugal</t>
    </r>
  </si>
  <si>
    <r>
      <rPr>
        <b/>
        <sz val="10"/>
        <color rgb="FF08467A"/>
        <rFont val="BBVABentonSansLight"/>
        <family val="3"/>
        <scheme val="minor"/>
      </rPr>
      <t>Total países sin colchón anticíclico pero con requisitos de Fondos Propios mayores a 1%</t>
    </r>
  </si>
  <si>
    <r>
      <rPr>
        <sz val="10"/>
        <color rgb="FF1D1D1B"/>
        <rFont val="BBVABentonSansLight"/>
        <family val="3"/>
        <scheme val="minor"/>
      </rPr>
      <t>Resto del Mundo</t>
    </r>
  </si>
  <si>
    <r>
      <rPr>
        <b/>
        <sz val="10"/>
        <color rgb="FF08467A"/>
        <rFont val="BBVABentonSansLight"/>
        <family val="3"/>
        <scheme val="minor"/>
      </rPr>
      <t>Total países sin colchón anticíclico y con requisitos de Fondos Propios menores a 1%</t>
    </r>
  </si>
  <si>
    <r>
      <rPr>
        <b/>
        <sz val="10"/>
        <color rgb="FFFFFFFF"/>
        <rFont val="BBVABentonSansLight"/>
        <family val="3"/>
        <scheme val="minor"/>
      </rPr>
      <t>Total</t>
    </r>
  </si>
  <si>
    <r>
      <rPr>
        <sz val="10"/>
        <color rgb="FF1D1D1B"/>
        <rFont val="BBVABentonSansLight"/>
        <family val="3"/>
        <scheme val="minor"/>
      </rPr>
      <t>Importe total de la exposición al riesgo</t>
    </r>
  </si>
  <si>
    <r>
      <rPr>
        <b/>
        <sz val="10"/>
        <color rgb="FF676767"/>
        <rFont val="BBVABentonSansLight"/>
        <family val="3"/>
        <scheme val="minor"/>
      </rPr>
      <t xml:space="preserve">Tabla 2. </t>
    </r>
    <r>
      <rPr>
        <sz val="10"/>
        <color rgb="FF676767"/>
        <rFont val="BBVABentonSansLight"/>
        <family val="3"/>
        <scheme val="minor"/>
      </rPr>
      <t xml:space="preserve">Conciliación del Balance Público desde el perímetro contable al perímetro regulatorio </t>
    </r>
    <r>
      <rPr>
        <sz val="10"/>
        <color rgb="FF00A5E1"/>
        <rFont val="BBVABentonSansLight"/>
        <family val="3"/>
        <scheme val="minor"/>
      </rPr>
      <t>(Millones de euros)</t>
    </r>
  </si>
  <si>
    <r>
      <rPr>
        <b/>
        <sz val="10"/>
        <color rgb="FF08467A"/>
        <rFont val="BBVABentonSansLight"/>
        <family val="3"/>
        <scheme val="minor"/>
      </rPr>
      <t>Epígrafes de Balance Público</t>
    </r>
  </si>
  <si>
    <r>
      <rPr>
        <b/>
        <sz val="10"/>
        <color rgb="FF08467A"/>
        <rFont val="BBVABentonSansLight"/>
        <family val="3"/>
        <scheme val="minor"/>
      </rPr>
      <t>Balance Público</t>
    </r>
  </si>
  <si>
    <r>
      <rPr>
        <b/>
        <sz val="10"/>
        <color rgb="FF08467A"/>
        <rFont val="BBVABentonSansLight"/>
        <family val="3"/>
        <scheme val="minor"/>
      </rPr>
      <t>Entidades aseguradoras, inmobiliarias y Resto</t>
    </r>
    <r>
      <rPr>
        <b/>
        <vertAlign val="superscript"/>
        <sz val="10"/>
        <color rgb="FF08467A"/>
        <rFont val="BBVABentonSansLight"/>
        <family val="3"/>
        <scheme val="minor"/>
      </rPr>
      <t>(1)</t>
    </r>
  </si>
  <si>
    <r>
      <rPr>
        <b/>
        <sz val="10"/>
        <color rgb="FF08467A"/>
        <rFont val="BBVABentonSansLight"/>
        <family val="3"/>
        <scheme val="minor"/>
      </rPr>
      <t>Entidades multigrupo y resto
ajustes</t>
    </r>
    <r>
      <rPr>
        <b/>
        <vertAlign val="superscript"/>
        <sz val="10"/>
        <color rgb="FF08467A"/>
        <rFont val="BBVABentonSansLight"/>
        <family val="3"/>
        <scheme val="minor"/>
      </rPr>
      <t>(2)</t>
    </r>
  </si>
  <si>
    <r>
      <rPr>
        <b/>
        <sz val="10"/>
        <color rgb="FF08467A"/>
        <rFont val="BBVABentonSansLight"/>
        <family val="3"/>
        <scheme val="minor"/>
      </rPr>
      <t>Perímetro regulatorio</t>
    </r>
  </si>
  <si>
    <r>
      <rPr>
        <sz val="10"/>
        <color rgb="FF1D1D1B"/>
        <rFont val="BBVABentonSansLight"/>
        <family val="3"/>
        <scheme val="minor"/>
      </rPr>
      <t>Efectivo, saldos en efectivo en bancos centrales y otros depósitos a la vista</t>
    </r>
  </si>
  <si>
    <r>
      <rPr>
        <sz val="10"/>
        <color rgb="FF1D1D1B"/>
        <rFont val="BBVABentonSansLight"/>
        <family val="3"/>
        <scheme val="minor"/>
      </rPr>
      <t>Activos financieros mantenidos para negociar</t>
    </r>
  </si>
  <si>
    <r>
      <rPr>
        <sz val="10"/>
        <color rgb="FF1D1D1B"/>
        <rFont val="BBVABentonSansLight"/>
        <family val="3"/>
        <scheme val="minor"/>
      </rPr>
      <t>Activos financieros designados a valor razonable con cambios en resultados</t>
    </r>
  </si>
  <si>
    <r>
      <rPr>
        <sz val="10"/>
        <color rgb="FF1D1D1B"/>
        <rFont val="BBVABentonSansLight"/>
        <family val="3"/>
        <scheme val="minor"/>
      </rPr>
      <t>Activos financieros disponibles para la venta</t>
    </r>
  </si>
  <si>
    <r>
      <rPr>
        <sz val="10"/>
        <color rgb="FF1D1D1B"/>
        <rFont val="BBVABentonSansLight"/>
        <family val="3"/>
        <scheme val="minor"/>
      </rPr>
      <t>Préstamos y partidas a cobrar</t>
    </r>
  </si>
  <si>
    <r>
      <rPr>
        <sz val="10"/>
        <color rgb="FF1D1D1B"/>
        <rFont val="BBVABentonSansLight"/>
        <family val="3"/>
        <scheme val="minor"/>
      </rPr>
      <t>Inversiones mantenidas hasta el vencimiento</t>
    </r>
  </si>
  <si>
    <r>
      <rPr>
        <sz val="10"/>
        <color rgb="FF1D1D1B"/>
        <rFont val="BBVABentonSansLight"/>
        <family val="3"/>
        <scheme val="minor"/>
      </rPr>
      <t>Derivados – contabilidad de coberturas</t>
    </r>
  </si>
  <si>
    <r>
      <rPr>
        <sz val="10"/>
        <color rgb="FF1D1D1B"/>
        <rFont val="BBVABentonSansLight"/>
        <family val="3"/>
        <scheme val="minor"/>
      </rPr>
      <t>Cambios del valor razonable de los elementos cubiertos de una cartera con cobertura del riesgo de tipo de interés</t>
    </r>
  </si>
  <si>
    <r>
      <rPr>
        <sz val="10"/>
        <color rgb="FF1D1D1B"/>
        <rFont val="BBVABentonSansLight"/>
        <family val="3"/>
        <scheme val="minor"/>
      </rPr>
      <t>Inversiones en dependientes, negocios conjuntos y asociadas</t>
    </r>
  </si>
  <si>
    <r>
      <rPr>
        <sz val="10"/>
        <color rgb="FF1D1D1B"/>
        <rFont val="BBVABentonSansLight"/>
        <family val="3"/>
        <scheme val="minor"/>
      </rPr>
      <t>Activos no corrientes y grupos enajenables de elementos que se han clasificado como mantenidos para la venta</t>
    </r>
  </si>
  <si>
    <r>
      <rPr>
        <sz val="10"/>
        <color rgb="FF1D1D1B"/>
        <rFont val="BBVABentonSansLight"/>
        <family val="3"/>
        <scheme val="minor"/>
      </rPr>
      <t>Resto de activos</t>
    </r>
  </si>
  <si>
    <r>
      <rPr>
        <b/>
        <sz val="10"/>
        <color rgb="FFFFFFFF"/>
        <rFont val="BBVABentonSansLight"/>
        <family val="3"/>
        <scheme val="minor"/>
      </rPr>
      <t>Total Activo</t>
    </r>
  </si>
  <si>
    <r>
      <rPr>
        <b/>
        <sz val="10"/>
        <color rgb="FFFFFFFF"/>
        <rFont val="BBVABentonSansLight"/>
        <family val="3"/>
        <scheme val="minor"/>
      </rPr>
      <t>-</t>
    </r>
  </si>
  <si>
    <r>
      <rPr>
        <b/>
        <sz val="10"/>
        <color rgb="FF08467A"/>
        <rFont val="BBVABentonSansLight"/>
        <family val="3"/>
        <scheme val="minor"/>
      </rPr>
      <t>Capital de nivel 1 ordinario antes de los ajustes reglamentarios</t>
    </r>
  </si>
  <si>
    <r>
      <rPr>
        <b/>
        <sz val="10"/>
        <color rgb="FF08467A"/>
        <rFont val="BBVABentonSansLight"/>
        <family val="3"/>
        <scheme val="minor"/>
      </rPr>
      <t>Total de los ajustes reglamentarios de capital de nivel 1 ordinario</t>
    </r>
  </si>
  <si>
    <r>
      <rPr>
        <b/>
        <sz val="10"/>
        <color rgb="FF08467A"/>
        <rFont val="BBVABentonSansLight"/>
        <family val="3"/>
        <scheme val="minor"/>
      </rPr>
      <t>Capital de nivel 1 ordinario (CET1)</t>
    </r>
  </si>
  <si>
    <r>
      <rPr>
        <b/>
        <sz val="10"/>
        <color rgb="FF08467A"/>
        <rFont val="BBVABentonSansLight"/>
        <family val="3"/>
        <scheme val="minor"/>
      </rPr>
      <t>Capital de nivel 1 adicional antes de los ajustes reglamentarios</t>
    </r>
  </si>
  <si>
    <r>
      <rPr>
        <b/>
        <sz val="10"/>
        <color rgb="FF08467A"/>
        <rFont val="BBVABentonSansLight"/>
        <family val="3"/>
        <scheme val="minor"/>
      </rPr>
      <t>Total de ajustes reglamentarios del capital de nivel 1 adicional</t>
    </r>
  </si>
  <si>
    <r>
      <rPr>
        <b/>
        <sz val="10"/>
        <color rgb="FF08467A"/>
        <rFont val="BBVABentonSansLight"/>
        <family val="3"/>
        <scheme val="minor"/>
      </rPr>
      <t>Capital de nivel 1 adicional (AT1)</t>
    </r>
  </si>
  <si>
    <r>
      <rPr>
        <b/>
        <sz val="10"/>
        <color rgb="FFFFFFFF"/>
        <rFont val="BBVABentonSansLight"/>
        <family val="3"/>
        <scheme val="minor"/>
      </rPr>
      <t>Capital de nivel 1 (Tier 1) (Capital de nivel 1 ordinario+capital de nivel 1 adicional)</t>
    </r>
  </si>
  <si>
    <r>
      <rPr>
        <b/>
        <sz val="10"/>
        <color rgb="FF08467A"/>
        <rFont val="BBVABentonSansLight"/>
        <family val="3"/>
        <scheme val="minor"/>
      </rPr>
      <t>Capital de nivel 2 antes de ajustes reglamentarios</t>
    </r>
  </si>
  <si>
    <r>
      <rPr>
        <b/>
        <sz val="10"/>
        <color rgb="FF08467A"/>
        <rFont val="BBVABentonSansLight"/>
        <family val="3"/>
        <scheme val="minor"/>
      </rPr>
      <t>Ajustes reglamentarios de capital de nivel 2</t>
    </r>
  </si>
  <si>
    <r>
      <rPr>
        <b/>
        <sz val="10"/>
        <color rgb="FF08467A"/>
        <rFont val="BBVABentonSansLight"/>
        <family val="3"/>
        <scheme val="minor"/>
      </rPr>
      <t>Capital de nivel 2 (Tier 2)</t>
    </r>
  </si>
  <si>
    <r>
      <rPr>
        <b/>
        <sz val="10"/>
        <color rgb="FFFFFFFF"/>
        <rFont val="BBVABentonSansLight"/>
        <family val="3"/>
        <scheme val="minor"/>
      </rPr>
      <t>Capital total (Capital total = Tier y Tier 2)</t>
    </r>
  </si>
  <si>
    <r>
      <rPr>
        <b/>
        <sz val="10"/>
        <color rgb="FFFFFFFF"/>
        <rFont val="BBVABentonSansLight"/>
        <family val="3"/>
        <scheme val="minor"/>
      </rPr>
      <t>Total APR's</t>
    </r>
  </si>
  <si>
    <r>
      <t>Requerimientos mínimos de capital</t>
    </r>
    <r>
      <rPr>
        <b/>
        <vertAlign val="superscript"/>
        <sz val="10"/>
        <color rgb="FF08467A"/>
        <rFont val="BBVABentonSansLight"/>
        <family val="3"/>
        <scheme val="minor"/>
      </rPr>
      <t>(2) (3)</t>
    </r>
  </si>
  <si>
    <r>
      <rPr>
        <b/>
        <sz val="10"/>
        <color rgb="FF08467A"/>
        <rFont val="BBVABentonSansLight"/>
        <family val="3"/>
        <scheme val="minor"/>
      </rPr>
      <t>Riesgo de crédito (excluido el riesgo de contraparte)</t>
    </r>
  </si>
  <si>
    <r>
      <rPr>
        <sz val="10"/>
        <color rgb="FF1D1D1B"/>
        <rFont val="BBVABentonSansLight"/>
        <family val="3"/>
        <scheme val="minor"/>
      </rPr>
      <t>Del cual: con el método básico basado en calificaciones internas (FIRB)</t>
    </r>
  </si>
  <si>
    <r>
      <rPr>
        <sz val="10"/>
        <color rgb="FF1D1D1B"/>
        <rFont val="BBVABentonSansLight"/>
        <family val="3"/>
        <scheme val="minor"/>
      </rPr>
      <t>Del cual: con el método avanzado basado en calificaciones internas (AIRB)</t>
    </r>
  </si>
  <si>
    <r>
      <rPr>
        <b/>
        <sz val="10"/>
        <color rgb="FF08467A"/>
        <rFont val="BBVABentonSansLight"/>
        <family val="3"/>
        <scheme val="minor"/>
      </rPr>
      <t>Riesgo de contraparte (CCR)</t>
    </r>
  </si>
  <si>
    <r>
      <rPr>
        <sz val="10"/>
        <color rgb="FF1D1D1B"/>
        <rFont val="BBVABentonSansLight"/>
        <family val="3"/>
        <scheme val="minor"/>
      </rPr>
      <t>Del cual: con el método de valoración a precio de mercado (mark to market)</t>
    </r>
  </si>
  <si>
    <r>
      <rPr>
        <sz val="10"/>
        <color rgb="FF1D1D1B"/>
        <rFont val="BBVABentonSansLight"/>
        <family val="3"/>
        <scheme val="minor"/>
      </rPr>
      <t>Del cual: con el método de la exposición original</t>
    </r>
  </si>
  <si>
    <r>
      <rPr>
        <sz val="10"/>
        <color rgb="FF1D1D1B"/>
        <rFont val="BBVABentonSansLight"/>
        <family val="3"/>
        <scheme val="minor"/>
      </rPr>
      <t>Del cual:con el método estándar</t>
    </r>
  </si>
  <si>
    <r>
      <rPr>
        <sz val="10"/>
        <color rgb="FF1D1D1B"/>
        <rFont val="BBVABentonSansLight"/>
        <family val="3"/>
        <scheme val="minor"/>
      </rPr>
      <t>Del cual: con el método de modelos internos (IMM)</t>
    </r>
  </si>
  <si>
    <r>
      <rPr>
        <sz val="10"/>
        <color rgb="FF1D1D1B"/>
        <rFont val="BBVABentonSansLight"/>
        <family val="3"/>
        <scheme val="minor"/>
      </rPr>
      <t>Del cual: importe de exposición al riesgo por contribución al fondo de garantía frente a incumplimiento de una ECC</t>
    </r>
  </si>
  <si>
    <r>
      <rPr>
        <sz val="10"/>
        <color rgb="FF1D1D1B"/>
        <rFont val="BBVABentonSansLight"/>
        <family val="3"/>
        <scheme val="minor"/>
      </rPr>
      <t>Del cual: CVA</t>
    </r>
  </si>
  <si>
    <r>
      <rPr>
        <b/>
        <sz val="10"/>
        <color rgb="FF08467A"/>
        <rFont val="BBVABentonSansLight"/>
        <family val="3"/>
        <scheme val="minor"/>
      </rPr>
      <t>Riesgo de liquidación</t>
    </r>
  </si>
  <si>
    <r>
      <rPr>
        <b/>
        <sz val="10"/>
        <color rgb="FF08467A"/>
        <rFont val="BBVABentonSansLight"/>
        <family val="3"/>
        <scheme val="minor"/>
      </rPr>
      <t>Exposiciones de titulización de la cartera de inversión (después de aplicar el límite máximo)</t>
    </r>
  </si>
  <si>
    <r>
      <rPr>
        <sz val="10"/>
        <color rgb="FF1D1D1B"/>
        <rFont val="BBVABentonSansLight"/>
        <family val="3"/>
        <scheme val="minor"/>
      </rPr>
      <t>De las cuales: con el método IRB</t>
    </r>
  </si>
  <si>
    <r>
      <rPr>
        <sz val="10"/>
        <color rgb="FF1D1D1B"/>
        <rFont val="BBVABentonSansLight"/>
        <family val="3"/>
        <scheme val="minor"/>
      </rPr>
      <t>De las cuales: con el método IRB basado en la fórmula supervisora (SFA)</t>
    </r>
  </si>
  <si>
    <r>
      <rPr>
        <sz val="10"/>
        <color rgb="FF1D1D1B"/>
        <rFont val="BBVABentonSansLight"/>
        <family val="3"/>
        <scheme val="minor"/>
      </rPr>
      <t>De las cuales: con el método de evaluación interna (IAA)</t>
    </r>
  </si>
  <si>
    <r>
      <rPr>
        <sz val="10"/>
        <color rgb="FF1D1D1B"/>
        <rFont val="BBVABentonSansLight"/>
        <family val="3"/>
        <scheme val="minor"/>
      </rPr>
      <t>De las cuales: con el método estándar (SA)</t>
    </r>
  </si>
  <si>
    <r>
      <rPr>
        <b/>
        <sz val="10"/>
        <color rgb="FF08467A"/>
        <rFont val="BBVABentonSansLight"/>
        <family val="3"/>
        <scheme val="minor"/>
      </rPr>
      <t>Riesgo de mercado</t>
    </r>
  </si>
  <si>
    <r>
      <rPr>
        <sz val="10"/>
        <color rgb="FF1D1D1B"/>
        <rFont val="BBVABentonSansLight"/>
        <family val="3"/>
        <scheme val="minor"/>
      </rPr>
      <t>Del cual: con el método estándar (SA)</t>
    </r>
  </si>
  <si>
    <r>
      <rPr>
        <sz val="10"/>
        <color rgb="FF1D1D1B"/>
        <rFont val="BBVABentonSansLight"/>
        <family val="3"/>
        <scheme val="minor"/>
      </rPr>
      <t>Del cual: con el método IMA</t>
    </r>
  </si>
  <si>
    <r>
      <rPr>
        <b/>
        <sz val="10"/>
        <color rgb="FF08467A"/>
        <rFont val="BBVABentonSansLight"/>
        <family val="3"/>
        <scheme val="minor"/>
      </rPr>
      <t>Riesgo operacional</t>
    </r>
  </si>
  <si>
    <r>
      <rPr>
        <sz val="10"/>
        <color rgb="FF1D1D1B"/>
        <rFont val="BBVABentonSansLight"/>
        <family val="3"/>
        <scheme val="minor"/>
      </rPr>
      <t>Del cual: con el Método del Indicador Básico</t>
    </r>
  </si>
  <si>
    <r>
      <rPr>
        <sz val="10"/>
        <color rgb="FF1D1D1B"/>
        <rFont val="BBVABentonSansLight"/>
        <family val="3"/>
        <scheme val="minor"/>
      </rPr>
      <t>Del cual: con el Método Estándar</t>
    </r>
  </si>
  <si>
    <r>
      <rPr>
        <sz val="10"/>
        <color rgb="FF1D1D1B"/>
        <rFont val="BBVABentonSansLight"/>
        <family val="3"/>
        <scheme val="minor"/>
      </rPr>
      <t>Del cual: con el Método de Medición Avanzada</t>
    </r>
  </si>
  <si>
    <r>
      <rPr>
        <b/>
        <sz val="10"/>
        <color rgb="FF08467A"/>
        <rFont val="BBVABentonSansLight"/>
        <family val="3"/>
        <scheme val="minor"/>
      </rPr>
      <t>Ajuste al límite mínimo (suelo)</t>
    </r>
  </si>
  <si>
    <r>
      <rPr>
        <b/>
        <sz val="10"/>
        <color rgb="FFFFFFFF"/>
        <rFont val="BBVABentonSansLight"/>
        <family val="3"/>
        <scheme val="minor"/>
      </rPr>
      <t>TOTAL</t>
    </r>
  </si>
  <si>
    <r>
      <t xml:space="preserve">Requerimientos de capital </t>
    </r>
    <r>
      <rPr>
        <b/>
        <vertAlign val="superscript"/>
        <sz val="10"/>
        <color rgb="FF08467A"/>
        <rFont val="BBVABentonSansLight"/>
        <family val="3"/>
        <scheme val="minor"/>
      </rPr>
      <t>(2)</t>
    </r>
  </si>
  <si>
    <r>
      <rPr>
        <b/>
        <sz val="10"/>
        <color rgb="FF08467A"/>
        <rFont val="BBVABentonSansLight"/>
        <family val="3"/>
        <scheme val="minor"/>
      </rPr>
      <t xml:space="preserve">APR’s </t>
    </r>
    <r>
      <rPr>
        <b/>
        <vertAlign val="superscript"/>
        <sz val="10"/>
        <color rgb="FF08467A"/>
        <rFont val="BBVABentonSansLight"/>
        <family val="3"/>
        <scheme val="minor"/>
      </rPr>
      <t>(1)</t>
    </r>
  </si>
  <si>
    <r>
      <rPr>
        <b/>
        <sz val="10"/>
        <color rgb="FF08467A"/>
        <rFont val="BBVABentonSansLight"/>
        <family val="3"/>
        <scheme val="minor"/>
      </rPr>
      <t>Categorías de exposición y tipos de riesgo</t>
    </r>
  </si>
  <si>
    <r>
      <rPr>
        <b/>
        <sz val="10"/>
        <color rgb="FF1D1D1B"/>
        <rFont val="BBVABentonSansLight"/>
        <family val="3"/>
        <scheme val="minor"/>
      </rPr>
      <t>Riesgo de Crédito</t>
    </r>
  </si>
  <si>
    <r>
      <rPr>
        <sz val="10"/>
        <color rgb="FF1D1D1B"/>
        <rFont val="BBVABentonSansLight"/>
        <family val="3"/>
        <scheme val="minor"/>
      </rPr>
      <t>Administraciones Centrales o Bancos Centrales</t>
    </r>
  </si>
  <si>
    <r>
      <rPr>
        <sz val="10"/>
        <color rgb="FF1D1D1B"/>
        <rFont val="BBVABentonSansLight"/>
        <family val="3"/>
        <scheme val="minor"/>
      </rPr>
      <t>Administraciones Regionales o Autoridades Locales</t>
    </r>
  </si>
  <si>
    <r>
      <rPr>
        <sz val="10"/>
        <color rgb="FF1D1D1B"/>
        <rFont val="BBVABentonSansLight"/>
        <family val="3"/>
        <scheme val="minor"/>
      </rPr>
      <t>Entidades del Sector Público</t>
    </r>
  </si>
  <si>
    <r>
      <rPr>
        <sz val="10"/>
        <color rgb="FF1D1D1B"/>
        <rFont val="BBVABentonSansLight"/>
        <family val="3"/>
        <scheme val="minor"/>
      </rPr>
      <t>Bancos Multilaterales de Desarrollo</t>
    </r>
  </si>
  <si>
    <r>
      <rPr>
        <sz val="10"/>
        <color rgb="FF1D1D1B"/>
        <rFont val="BBVABentonSansLight"/>
        <family val="3"/>
        <scheme val="minor"/>
      </rPr>
      <t>Organizaciones Internacionales</t>
    </r>
  </si>
  <si>
    <r>
      <rPr>
        <sz val="10"/>
        <color rgb="FF1D1D1B"/>
        <rFont val="BBVABentonSansLight"/>
        <family val="3"/>
        <scheme val="minor"/>
      </rPr>
      <t>Entidades</t>
    </r>
  </si>
  <si>
    <r>
      <rPr>
        <sz val="10"/>
        <color rgb="FF1D1D1B"/>
        <rFont val="BBVABentonSansLight"/>
        <family val="3"/>
        <scheme val="minor"/>
      </rPr>
      <t>Empresas</t>
    </r>
  </si>
  <si>
    <r>
      <rPr>
        <sz val="10"/>
        <color rgb="FF1D1D1B"/>
        <rFont val="BBVABentonSansLight"/>
        <family val="3"/>
        <scheme val="minor"/>
      </rPr>
      <t>Exposiciones minoristas</t>
    </r>
  </si>
  <si>
    <r>
      <rPr>
        <sz val="10"/>
        <color rgb="FF1D1D1B"/>
        <rFont val="BBVABentonSansLight"/>
        <family val="3"/>
        <scheme val="minor"/>
      </rPr>
      <t>Exposiciones garantizadas por hipotecas sobre bienes inmuebles</t>
    </r>
  </si>
  <si>
    <r>
      <rPr>
        <sz val="10"/>
        <color rgb="FF1D1D1B"/>
        <rFont val="BBVABentonSansLight"/>
        <family val="3"/>
        <scheme val="minor"/>
      </rPr>
      <t>Exposiciones en situación de default</t>
    </r>
  </si>
  <si>
    <r>
      <rPr>
        <sz val="10"/>
        <color rgb="FF1D1D1B"/>
        <rFont val="BBVABentonSansLight"/>
        <family val="3"/>
        <scheme val="minor"/>
      </rPr>
      <t>Exposiciones asociadas a riesgos especialmente elevados</t>
    </r>
  </si>
  <si>
    <r>
      <rPr>
        <sz val="10"/>
        <color rgb="FF1D1D1B"/>
        <rFont val="BBVABentonSansLight"/>
        <family val="3"/>
        <scheme val="minor"/>
      </rPr>
      <t>Bonos Garantizados</t>
    </r>
  </si>
  <si>
    <r>
      <rPr>
        <sz val="10"/>
        <color rgb="FF1D1D1B"/>
        <rFont val="BBVABentonSansLight"/>
        <family val="3"/>
        <scheme val="minor"/>
      </rPr>
      <t>Exposiciones frente a entidades y empresas con evaluación crediticia a corto plazo</t>
    </r>
  </si>
  <si>
    <r>
      <rPr>
        <sz val="10"/>
        <color rgb="FF1D1D1B"/>
        <rFont val="BBVABentonSansLight"/>
        <family val="3"/>
        <scheme val="minor"/>
      </rPr>
      <t>Organismos de Inversión Colectiva</t>
    </r>
  </si>
  <si>
    <r>
      <rPr>
        <sz val="10"/>
        <color rgb="FF1D1D1B"/>
        <rFont val="BBVABentonSansLight"/>
        <family val="3"/>
        <scheme val="minor"/>
      </rPr>
      <t>Otras Exposiciones</t>
    </r>
  </si>
  <si>
    <r>
      <rPr>
        <b/>
        <sz val="10"/>
        <color rgb="FF1D1D1B"/>
        <rFont val="BBVABentonSansLight"/>
        <family val="3"/>
        <scheme val="minor"/>
      </rPr>
      <t>Posiciones en titulización</t>
    </r>
  </si>
  <si>
    <r>
      <rPr>
        <sz val="10"/>
        <color rgb="FF1D1D1B"/>
        <rFont val="BBVABentonSansLight"/>
        <family val="3"/>
        <scheme val="minor"/>
      </rPr>
      <t>Posiciones en titulización</t>
    </r>
  </si>
  <si>
    <r>
      <rPr>
        <b/>
        <sz val="10"/>
        <color rgb="FF08467A"/>
        <rFont val="BBVABentonSansLight"/>
        <family val="3"/>
        <scheme val="minor"/>
      </rPr>
      <t>TOTAL RIESGO DE CRÉDITO MÉTODO ESTÁNDAR</t>
    </r>
  </si>
  <si>
    <r>
      <rPr>
        <sz val="10"/>
        <color rgb="FF676767"/>
        <rFont val="BBVABentonSansLight"/>
        <family val="3"/>
        <scheme val="minor"/>
      </rPr>
      <t>Del que: PYME</t>
    </r>
  </si>
  <si>
    <r>
      <rPr>
        <sz val="10"/>
        <color rgb="FF676767"/>
        <rFont val="BBVABentonSansLight"/>
        <family val="3"/>
        <scheme val="minor"/>
      </rPr>
      <t>Del que: financiación especializada</t>
    </r>
  </si>
  <si>
    <r>
      <rPr>
        <sz val="10"/>
        <color rgb="FF676767"/>
        <rFont val="BBVABentonSansLight"/>
        <family val="3"/>
        <scheme val="minor"/>
      </rPr>
      <t>Del que: otros</t>
    </r>
  </si>
  <si>
    <r>
      <rPr>
        <sz val="10"/>
        <color rgb="FF676767"/>
        <rFont val="BBVABentonSansLight"/>
        <family val="3"/>
        <scheme val="minor"/>
      </rPr>
      <t>Del que: garantizados con bienes inmuebles</t>
    </r>
  </si>
  <si>
    <r>
      <rPr>
        <sz val="10"/>
        <color rgb="FF676767"/>
        <rFont val="BBVABentonSansLight"/>
        <family val="3"/>
        <scheme val="minor"/>
      </rPr>
      <t>Del que: Renovables elegibles</t>
    </r>
  </si>
  <si>
    <r>
      <rPr>
        <sz val="10"/>
        <color rgb="FF676767"/>
        <rFont val="BBVABentonSansLight"/>
        <family val="3"/>
        <scheme val="minor"/>
      </rPr>
      <t>Del que: Otros PYME</t>
    </r>
  </si>
  <si>
    <r>
      <rPr>
        <sz val="10"/>
        <color rgb="FF676767"/>
        <rFont val="BBVABentonSansLight"/>
        <family val="3"/>
        <scheme val="minor"/>
      </rPr>
      <t>Del que: Otros No PYME</t>
    </r>
  </si>
  <si>
    <r>
      <rPr>
        <b/>
        <sz val="10"/>
        <color rgb="FF1D1D1B"/>
        <rFont val="BBVABentonSansLight"/>
        <family val="3"/>
        <scheme val="minor"/>
      </rPr>
      <t>Renta Variable</t>
    </r>
  </si>
  <si>
    <r>
      <rPr>
        <sz val="10"/>
        <color rgb="FF676767"/>
        <rFont val="BBVABentonSansLight"/>
        <family val="3"/>
        <scheme val="minor"/>
      </rPr>
      <t>Del que: Método Simple</t>
    </r>
  </si>
  <si>
    <r>
      <rPr>
        <sz val="10"/>
        <color rgb="FF676767"/>
        <rFont val="BBVABentonSansLight"/>
        <family val="3"/>
        <scheme val="minor"/>
      </rPr>
      <t>Del que: Método PD/LGD</t>
    </r>
  </si>
  <si>
    <r>
      <rPr>
        <sz val="10"/>
        <color rgb="FF676767"/>
        <rFont val="BBVABentonSansLight"/>
        <family val="3"/>
        <scheme val="minor"/>
      </rPr>
      <t>Del que: Modelos Internos</t>
    </r>
  </si>
  <si>
    <r>
      <rPr>
        <sz val="10"/>
        <color rgb="FF1D1D1B"/>
        <rFont val="BBVABentonSansLight"/>
        <family val="3"/>
        <scheme val="minor"/>
      </rPr>
      <t>  Según naturaleza:                                                                                                                                                                                                                                                                                                                                    </t>
    </r>
  </si>
  <si>
    <r>
      <rPr>
        <sz val="10"/>
        <color rgb="FF676767"/>
        <rFont val="BBVABentonSansLight"/>
        <family val="3"/>
        <scheme val="minor"/>
      </rPr>
      <t>Del que: Instrumentos cotizados</t>
    </r>
  </si>
  <si>
    <r>
      <rPr>
        <sz val="10"/>
        <color rgb="FF676767"/>
        <rFont val="BBVABentonSansLight"/>
        <family val="3"/>
        <scheme val="minor"/>
      </rPr>
      <t>Del que: Instrumentos no cotizados en carteras  suficientemente diversificadas</t>
    </r>
  </si>
  <si>
    <r>
      <rPr>
        <b/>
        <sz val="10"/>
        <color rgb="FF08467A"/>
        <rFont val="BBVABentonSansLight"/>
        <family val="3"/>
        <scheme val="minor"/>
      </rPr>
      <t>TOTAL RIESGO DE CRÉDITO MÉTODO AVANZADO</t>
    </r>
  </si>
  <si>
    <r>
      <rPr>
        <b/>
        <sz val="10"/>
        <color rgb="FFFFFFFF"/>
        <rFont val="BBVABentonSansLight"/>
        <family val="3"/>
        <scheme val="minor"/>
      </rPr>
      <t>TOTAL CONTRIBUCIÓN AL FONDO DE GARANTÍA POR IMPAGO DE UNA ECC</t>
    </r>
  </si>
  <si>
    <r>
      <rPr>
        <b/>
        <sz val="10"/>
        <color rgb="FF1D1D1B"/>
        <rFont val="BBVABentonSansLight"/>
        <family val="3"/>
        <scheme val="minor"/>
      </rPr>
      <t>TOTAL RIESGO DE CRÉDITO</t>
    </r>
  </si>
  <si>
    <r>
      <rPr>
        <b/>
        <sz val="10"/>
        <color rgb="FF1D1D1B"/>
        <rFont val="BBVABentonSansLight"/>
        <family val="3"/>
        <scheme val="minor"/>
      </rPr>
      <t>RIESGO POR LIQUIDACIÓN</t>
    </r>
  </si>
  <si>
    <r>
      <rPr>
        <b/>
        <sz val="10"/>
        <color rgb="FF1D1D1B"/>
        <rFont val="BBVABentonSansLight"/>
        <family val="3"/>
        <scheme val="minor"/>
      </rPr>
      <t>-</t>
    </r>
  </si>
  <si>
    <r>
      <rPr>
        <sz val="10"/>
        <color rgb="FF1D1D1B"/>
        <rFont val="BBVABentonSansLight"/>
        <family val="3"/>
        <scheme val="minor"/>
      </rPr>
      <t>Estándar:</t>
    </r>
  </si>
  <si>
    <r>
      <rPr>
        <sz val="10"/>
        <color rgb="FF676767"/>
        <rFont val="BBVABentonSansLight"/>
        <family val="3"/>
        <scheme val="minor"/>
      </rPr>
      <t>Del que: Riesgo de Precio de las posiciones en Renta Fija</t>
    </r>
  </si>
  <si>
    <r>
      <rPr>
        <sz val="10"/>
        <color rgb="FF676767"/>
        <rFont val="BBVABentonSansLight"/>
        <family val="3"/>
        <scheme val="minor"/>
      </rPr>
      <t>Del que: Riesgo de Precio por titulizaciones</t>
    </r>
  </si>
  <si>
    <r>
      <rPr>
        <sz val="10"/>
        <color rgb="FF676767"/>
        <rFont val="BBVABentonSansLight"/>
        <family val="3"/>
        <scheme val="minor"/>
      </rPr>
      <t>Del que: Riesgo de Precio de correlación</t>
    </r>
  </si>
  <si>
    <r>
      <rPr>
        <sz val="10"/>
        <color rgb="FF676767"/>
        <rFont val="BBVABentonSansLight"/>
        <family val="3"/>
        <scheme val="minor"/>
      </rPr>
      <t>Del que: Riesgo de Precio de las posiciones en acciones y participaciones</t>
    </r>
  </si>
  <si>
    <r>
      <rPr>
        <sz val="10"/>
        <color rgb="FF676767"/>
        <rFont val="BBVABentonSansLight"/>
        <family val="3"/>
        <scheme val="minor"/>
      </rPr>
      <t>Del que: Riesgo de Materias Primas</t>
    </r>
  </si>
  <si>
    <r>
      <rPr>
        <sz val="10"/>
        <color rgb="FF1D1D1B"/>
        <rFont val="BBVABentonSansLight"/>
        <family val="3"/>
        <scheme val="minor"/>
      </rPr>
      <t>Avanzado: Riesgo de Mercado</t>
    </r>
  </si>
  <si>
    <r>
      <rPr>
        <b/>
        <sz val="10"/>
        <color rgb="FF1D1D1B"/>
        <rFont val="BBVABentonSansLight"/>
        <family val="3"/>
        <scheme val="minor"/>
      </rPr>
      <t>TOTAL RIESGO DE LA CARTERA DE NEGOCIACIÓN</t>
    </r>
  </si>
  <si>
    <r>
      <rPr>
        <b/>
        <sz val="10"/>
        <color rgb="FF1D1D1B"/>
        <rFont val="BBVABentonSansLight"/>
        <family val="3"/>
        <scheme val="minor"/>
      </rPr>
      <t>RIESGO DE CAMBIO (MÉTODO ESTÁNDAR)</t>
    </r>
  </si>
  <si>
    <r>
      <rPr>
        <b/>
        <sz val="10"/>
        <color rgb="FF1D1D1B"/>
        <rFont val="BBVABentonSansLight"/>
        <family val="3"/>
        <scheme val="minor"/>
      </rPr>
      <t>RIESGO POR AJUSTE CVA</t>
    </r>
  </si>
  <si>
    <r>
      <rPr>
        <b/>
        <sz val="10"/>
        <color rgb="FF1D1D1B"/>
        <rFont val="BBVABentonSansLight"/>
        <family val="3"/>
        <scheme val="minor"/>
      </rPr>
      <t>RIESGO OPERACIONAL</t>
    </r>
  </si>
  <si>
    <r>
      <rPr>
        <b/>
        <sz val="10"/>
        <color rgb="FF08467A"/>
        <rFont val="BBVABentonSansLight"/>
        <family val="3"/>
        <scheme val="minor"/>
      </rPr>
      <t>REQUERIMIENTOS DE RECURSOS PROPIOS</t>
    </r>
  </si>
  <si>
    <r>
      <rPr>
        <sz val="10"/>
        <color rgb="FF1D1D1B"/>
        <rFont val="BBVABentonSansLight"/>
        <family val="3"/>
        <scheme val="minor"/>
      </rPr>
      <t>Exposiciones de renta variable</t>
    </r>
  </si>
  <si>
    <r>
      <rPr>
        <b/>
        <sz val="10"/>
        <color rgb="FF08467A"/>
        <rFont val="BBVABentonSansLight"/>
        <family val="3"/>
        <scheme val="minor"/>
      </rPr>
      <t xml:space="preserve">Exposición Original bruta </t>
    </r>
    <r>
      <rPr>
        <b/>
        <vertAlign val="superscript"/>
        <sz val="10"/>
        <color rgb="FF08467A"/>
        <rFont val="BBVABentonSansLight"/>
        <family val="3"/>
        <scheme val="minor"/>
      </rPr>
      <t>(1)</t>
    </r>
  </si>
  <si>
    <r>
      <rPr>
        <b/>
        <sz val="10"/>
        <color rgb="FF08467A"/>
        <rFont val="BBVABentonSansLight"/>
        <family val="3"/>
        <scheme val="minor"/>
      </rPr>
      <t>Exposiciones en situación de default</t>
    </r>
  </si>
  <si>
    <r>
      <rPr>
        <b/>
        <sz val="10"/>
        <color rgb="FF08467A"/>
        <rFont val="BBVABentonSansLight"/>
        <family val="3"/>
        <scheme val="minor"/>
      </rPr>
      <t>Ajuste por riesgo de
crédito</t>
    </r>
  </si>
  <si>
    <r>
      <rPr>
        <b/>
        <sz val="10"/>
        <color rgb="FF08467A"/>
        <rFont val="BBVABentonSansLight"/>
        <family val="3"/>
        <scheme val="minor"/>
      </rPr>
      <t>Fallidos acumulados</t>
    </r>
  </si>
  <si>
    <r>
      <rPr>
        <b/>
        <sz val="10"/>
        <color rgb="FF08467A"/>
        <rFont val="BBVABentonSansLight"/>
        <family val="3"/>
        <scheme val="minor"/>
      </rPr>
      <t>Valores netos</t>
    </r>
  </si>
  <si>
    <r>
      <rPr>
        <sz val="10"/>
        <color rgb="FF1D1D1B"/>
        <rFont val="BBVABentonSansLight"/>
        <family val="3"/>
        <scheme val="minor"/>
      </rPr>
      <t>Eurasia</t>
    </r>
  </si>
  <si>
    <r>
      <rPr>
        <sz val="10"/>
        <color rgb="FF1D1D1B"/>
        <rFont val="BBVABentonSansLight"/>
        <family val="3"/>
        <scheme val="minor"/>
      </rPr>
      <t>América del Sur</t>
    </r>
  </si>
  <si>
    <r>
      <rPr>
        <b/>
        <sz val="10"/>
        <color rgb="FF08467A"/>
        <rFont val="BBVABentonSansLight"/>
        <family val="3"/>
        <scheme val="minor"/>
      </rPr>
      <t>Exposiciones en situación de
default</t>
    </r>
  </si>
  <si>
    <r>
      <rPr>
        <b/>
        <sz val="10"/>
        <color rgb="FF08467A"/>
        <rFont val="BBVABentonSansLight"/>
        <family val="3"/>
        <scheme val="minor"/>
      </rPr>
      <t>Exposiciones que no están en situación de default</t>
    </r>
  </si>
  <si>
    <r>
      <rPr>
        <b/>
        <sz val="10"/>
        <color rgb="FF08467A"/>
        <rFont val="BBVABentonSansLight"/>
        <family val="3"/>
        <scheme val="minor"/>
      </rPr>
      <t>Ajuste por riesgo de crédito</t>
    </r>
  </si>
  <si>
    <r>
      <rPr>
        <b/>
        <sz val="10"/>
        <color rgb="FF08467A"/>
        <rFont val="BBVABentonSansLight"/>
        <family val="3"/>
        <scheme val="minor"/>
      </rPr>
      <t>Cargos por ajustes
por riesgo de crédito del periodo</t>
    </r>
  </si>
  <si>
    <r>
      <rPr>
        <b/>
        <sz val="10"/>
        <color rgb="FF08467A"/>
        <rFont val="BBVABentonSansLight"/>
        <family val="3"/>
        <scheme val="minor"/>
      </rPr>
      <t>f</t>
    </r>
  </si>
  <si>
    <r>
      <rPr>
        <b/>
        <sz val="10"/>
        <color rgb="FF08467A"/>
        <rFont val="BBVABentonSansLight"/>
        <family val="3"/>
        <scheme val="minor"/>
      </rPr>
      <t>Cargos por ajustes por riesgo de crédito
del periodo</t>
    </r>
  </si>
  <si>
    <r>
      <rPr>
        <sz val="10"/>
        <color rgb="FF1D1D1B"/>
        <rFont val="BBVABentonSansLight"/>
        <family val="3"/>
        <scheme val="minor"/>
      </rPr>
      <t>Agricultura, ganadería, silviculura y pesca</t>
    </r>
  </si>
  <si>
    <r>
      <rPr>
        <sz val="10"/>
        <color rgb="FF1D1D1B"/>
        <rFont val="BBVABentonSansLight"/>
        <family val="3"/>
        <scheme val="minor"/>
      </rPr>
      <t>Industrias extractivas</t>
    </r>
  </si>
  <si>
    <r>
      <rPr>
        <sz val="10"/>
        <color rgb="FF1D1D1B"/>
        <rFont val="BBVABentonSansLight"/>
        <family val="3"/>
        <scheme val="minor"/>
      </rPr>
      <t>Industria manufacturera</t>
    </r>
  </si>
  <si>
    <r>
      <rPr>
        <sz val="10"/>
        <color rgb="FF1D1D1B"/>
        <rFont val="BBVABentonSansLight"/>
        <family val="3"/>
        <scheme val="minor"/>
      </rPr>
      <t>Suministro de energía eléctrica, gas, vapor y aire acondicionado</t>
    </r>
  </si>
  <si>
    <r>
      <rPr>
        <sz val="10"/>
        <color rgb="FF1D1D1B"/>
        <rFont val="BBVABentonSansLight"/>
        <family val="3"/>
        <scheme val="minor"/>
      </rPr>
      <t>Suministro agua, actividades saneamiento, gestión residuos</t>
    </r>
  </si>
  <si>
    <r>
      <rPr>
        <sz val="10"/>
        <color rgb="FF1D1D1B"/>
        <rFont val="BBVABentonSansLight"/>
        <family val="3"/>
        <scheme val="minor"/>
      </rPr>
      <t>Construcción</t>
    </r>
  </si>
  <si>
    <r>
      <rPr>
        <sz val="10"/>
        <color rgb="FF1D1D1B"/>
        <rFont val="BBVABentonSansLight"/>
        <family val="3"/>
        <scheme val="minor"/>
      </rPr>
      <t>Comercio por mayor y por menor; reparación vehículo motor</t>
    </r>
  </si>
  <si>
    <r>
      <rPr>
        <sz val="10"/>
        <color rgb="FF1D1D1B"/>
        <rFont val="BBVABentonSansLight"/>
        <family val="3"/>
        <scheme val="minor"/>
      </rPr>
      <t>Transporte y almacenamiento</t>
    </r>
  </si>
  <si>
    <r>
      <rPr>
        <sz val="10"/>
        <color rgb="FF1D1D1B"/>
        <rFont val="BBVABentonSansLight"/>
        <family val="3"/>
        <scheme val="minor"/>
      </rPr>
      <t>Hostelería</t>
    </r>
  </si>
  <si>
    <r>
      <rPr>
        <sz val="10"/>
        <color rgb="FF1D1D1B"/>
        <rFont val="BBVABentonSansLight"/>
        <family val="3"/>
        <scheme val="minor"/>
      </rPr>
      <t>Información y comunicaciones</t>
    </r>
  </si>
  <si>
    <r>
      <rPr>
        <sz val="10"/>
        <color rgb="FF1D1D1B"/>
        <rFont val="BBVABentonSansLight"/>
        <family val="3"/>
        <scheme val="minor"/>
      </rPr>
      <t>Actividades financieras y de seguros</t>
    </r>
  </si>
  <si>
    <r>
      <rPr>
        <sz val="10"/>
        <color rgb="FF1D1D1B"/>
        <rFont val="BBVABentonSansLight"/>
        <family val="3"/>
        <scheme val="minor"/>
      </rPr>
      <t>Actividades inmobiliarias</t>
    </r>
  </si>
  <si>
    <r>
      <rPr>
        <sz val="10"/>
        <color rgb="FF1D1D1B"/>
        <rFont val="BBVABentonSansLight"/>
        <family val="3"/>
        <scheme val="minor"/>
      </rPr>
      <t>Actividades profesionales, científicas y técnicas</t>
    </r>
  </si>
  <si>
    <r>
      <rPr>
        <sz val="10"/>
        <color rgb="FF1D1D1B"/>
        <rFont val="BBVABentonSansLight"/>
        <family val="3"/>
        <scheme val="minor"/>
      </rPr>
      <t>Actividades administrativas y servicios auxiliares</t>
    </r>
  </si>
  <si>
    <r>
      <rPr>
        <sz val="10"/>
        <color rgb="FF1D1D1B"/>
        <rFont val="BBVABentonSansLight"/>
        <family val="3"/>
        <scheme val="minor"/>
      </rPr>
      <t>Administración pública y defensa; seguridad social obligatoria</t>
    </r>
  </si>
  <si>
    <r>
      <rPr>
        <sz val="10"/>
        <color rgb="FF1D1D1B"/>
        <rFont val="BBVABentonSansLight"/>
        <family val="3"/>
        <scheme val="minor"/>
      </rPr>
      <t>Educación</t>
    </r>
  </si>
  <si>
    <r>
      <rPr>
        <sz val="10"/>
        <color rgb="FF1D1D1B"/>
        <rFont val="BBVABentonSansLight"/>
        <family val="3"/>
        <scheme val="minor"/>
      </rPr>
      <t>Actividades sanitarias y de servicios sociales</t>
    </r>
  </si>
  <si>
    <r>
      <rPr>
        <sz val="10"/>
        <color rgb="FF1D1D1B"/>
        <rFont val="BBVABentonSansLight"/>
        <family val="3"/>
        <scheme val="minor"/>
      </rPr>
      <t>Actividades artísticas, recreativas y de entretenimiento</t>
    </r>
  </si>
  <si>
    <r>
      <rPr>
        <sz val="10"/>
        <color rgb="FF1D1D1B"/>
        <rFont val="BBVABentonSansLight"/>
        <family val="3"/>
        <scheme val="minor"/>
      </rPr>
      <t>Otros servicios</t>
    </r>
  </si>
  <si>
    <r>
      <rPr>
        <sz val="10"/>
        <color rgb="FF1D1D1B"/>
        <rFont val="BBVABentonSansLight"/>
        <family val="3"/>
        <scheme val="minor"/>
      </rPr>
      <t>Actividades de los hogares como empleadores de personal doméstico; actividades de los hogares como productores de bienes y servicios para uso propio</t>
    </r>
  </si>
  <si>
    <r>
      <rPr>
        <sz val="10"/>
        <color rgb="FF1D1D1B"/>
        <rFont val="BBVABentonSansLight"/>
        <family val="3"/>
        <scheme val="minor"/>
      </rPr>
      <t>Actividad de organizaciones y organismo extraterritorial</t>
    </r>
  </si>
  <si>
    <r>
      <rPr>
        <sz val="10"/>
        <color rgb="FF1D1D1B"/>
        <rFont val="BBVABentonSansLight"/>
        <family val="3"/>
        <scheme val="minor"/>
      </rPr>
      <t>Particulares sin actividad empresarial</t>
    </r>
  </si>
  <si>
    <r>
      <rPr>
        <b/>
        <sz val="10"/>
        <color rgb="FF08467A"/>
        <rFont val="BBVABentonSansLight"/>
        <family val="3"/>
        <scheme val="minor"/>
      </rPr>
      <t>≤ 30 días</t>
    </r>
  </si>
  <si>
    <r>
      <rPr>
        <b/>
        <sz val="10"/>
        <color rgb="FF08467A"/>
        <rFont val="BBVABentonSansLight"/>
        <family val="3"/>
        <scheme val="minor"/>
      </rPr>
      <t>&gt; 90 días
≤ 180 días</t>
    </r>
  </si>
  <si>
    <r>
      <rPr>
        <b/>
        <sz val="10"/>
        <color rgb="FF08467A"/>
        <rFont val="BBVABentonSansLight"/>
        <family val="3"/>
        <scheme val="minor"/>
      </rPr>
      <t>&gt; 180 días
≤ 1 año</t>
    </r>
  </si>
  <si>
    <r>
      <rPr>
        <b/>
        <sz val="10"/>
        <color rgb="FF08467A"/>
        <rFont val="BBVABentonSansLight"/>
        <family val="3"/>
        <scheme val="minor"/>
      </rPr>
      <t>&gt; 1 año</t>
    </r>
  </si>
  <si>
    <r>
      <rPr>
        <sz val="10"/>
        <color rgb="FF1D1D1B"/>
        <rFont val="BBVABentonSansLight"/>
        <family val="3"/>
        <scheme val="minor"/>
      </rPr>
      <t>Préstamos</t>
    </r>
  </si>
  <si>
    <r>
      <rPr>
        <sz val="10"/>
        <color rgb="FF1D1D1B"/>
        <rFont val="BBVABentonSansLight"/>
        <family val="3"/>
        <scheme val="minor"/>
      </rPr>
      <t>Valores representativos de deuda</t>
    </r>
  </si>
  <si>
    <r>
      <rPr>
        <b/>
        <sz val="10"/>
        <color rgb="FFFFFFFF"/>
        <rFont val="BBVABentonSansLight"/>
        <family val="3"/>
        <scheme val="minor"/>
      </rPr>
      <t>Total exposiciones</t>
    </r>
  </si>
  <si>
    <r>
      <rPr>
        <sz val="10"/>
        <color rgb="FF1D1D1B"/>
        <rFont val="BBVABentonSansLight"/>
        <family val="3"/>
        <scheme val="minor"/>
      </rPr>
      <t>Otros ajustes</t>
    </r>
  </si>
  <si>
    <r>
      <rPr>
        <b/>
        <sz val="10"/>
        <color rgb="FFFFFFFF"/>
        <rFont val="BBVABentonSansLight"/>
        <family val="3"/>
        <scheme val="minor"/>
      </rPr>
      <t>Saldo de apertura</t>
    </r>
  </si>
  <si>
    <r>
      <rPr>
        <sz val="10"/>
        <color rgb="FF1D1D1B"/>
        <rFont val="BBVABentonSansLight"/>
        <family val="3"/>
        <scheme val="minor"/>
      </rPr>
      <t>Aumentos debidos a dotaciones para pérdidas crediticias estimadas durante el periodo</t>
    </r>
  </si>
  <si>
    <r>
      <rPr>
        <sz val="10"/>
        <color rgb="FF1D1D1B"/>
        <rFont val="BBVABentonSansLight"/>
        <family val="3"/>
        <scheme val="minor"/>
      </rPr>
      <t>Disminuciones debidas a importes para pérdidas crediticias estimadas revertidos durante el periodo</t>
    </r>
  </si>
  <si>
    <r>
      <rPr>
        <sz val="10"/>
        <color rgb="FF1D1D1B"/>
        <rFont val="BBVABentonSansLight"/>
        <family val="3"/>
        <scheme val="minor"/>
      </rPr>
      <t>Disminuciones debidas a los importes aplicados con cargo a los ajustes acumulados por riesgo de crédito</t>
    </r>
  </si>
  <si>
    <r>
      <rPr>
        <sz val="10"/>
        <color rgb="FF1D1D1B"/>
        <rFont val="BBVABentonSansLight"/>
        <family val="3"/>
        <scheme val="minor"/>
      </rPr>
      <t>Transferencias entre ajustes por riesgo de crédito</t>
    </r>
  </si>
  <si>
    <r>
      <rPr>
        <sz val="10"/>
        <color rgb="FF1D1D1B"/>
        <rFont val="BBVABentonSansLight"/>
        <family val="3"/>
        <scheme val="minor"/>
      </rPr>
      <t>Impacto de las diferencias de cambio</t>
    </r>
  </si>
  <si>
    <r>
      <rPr>
        <sz val="10"/>
        <color rgb="FF1D1D1B"/>
        <rFont val="BBVABentonSansLight"/>
        <family val="3"/>
        <scheme val="minor"/>
      </rPr>
      <t>Combinaciones de negocio, incluidas las adquisiciones y las enajenaciones de filiales</t>
    </r>
  </si>
  <si>
    <r>
      <rPr>
        <b/>
        <sz val="10"/>
        <color rgb="FFFFFFFF"/>
        <rFont val="BBVABentonSansLight"/>
        <family val="3"/>
        <scheme val="minor"/>
      </rPr>
      <t>Saldo de cierre</t>
    </r>
  </si>
  <si>
    <r>
      <rPr>
        <sz val="10"/>
        <color rgb="FF1D1D1B"/>
        <rFont val="BBVABentonSansLight"/>
        <family val="3"/>
        <scheme val="minor"/>
      </rPr>
      <t>Recuperaciones de ajustes por riesgo de crédito registradas directamente en la cuenta de resultados</t>
    </r>
  </si>
  <si>
    <r>
      <t xml:space="preserve">Ajuste acumulado por riesgo de crédito </t>
    </r>
    <r>
      <rPr>
        <b/>
        <vertAlign val="superscript"/>
        <sz val="10"/>
        <color theme="1"/>
        <rFont val="BBVABentonSansLight"/>
        <family val="3"/>
        <scheme val="minor"/>
      </rPr>
      <t>(1)</t>
    </r>
  </si>
  <si>
    <r>
      <rPr>
        <b/>
        <sz val="10"/>
        <color rgb="FFFFFFFF"/>
        <rFont val="BBVABentonSansLight"/>
        <family val="3"/>
        <scheme val="minor"/>
      </rPr>
      <t xml:space="preserve">Saldo de apertura </t>
    </r>
    <r>
      <rPr>
        <b/>
        <vertAlign val="superscript"/>
        <sz val="10"/>
        <color rgb="FFFFFFFF"/>
        <rFont val="BBVABentonSansLight"/>
        <family val="3"/>
        <scheme val="minor"/>
      </rPr>
      <t>(1)</t>
    </r>
  </si>
  <si>
    <r>
      <rPr>
        <sz val="10"/>
        <color rgb="FF1D1D1B"/>
        <rFont val="BBVABentonSansLight"/>
        <family val="3"/>
        <scheme val="minor"/>
      </rPr>
      <t>Préstamos y valores representativos de deuda que han pasado a situación de default o cuyo valor se ha deteriorado desde el último periodo de referencia</t>
    </r>
  </si>
  <si>
    <r>
      <rPr>
        <sz val="10"/>
        <color rgb="FF1D1D1B"/>
        <rFont val="BBVABentonSansLight"/>
        <family val="3"/>
        <scheme val="minor"/>
      </rPr>
      <t>Reclasificación a situación de no default</t>
    </r>
  </si>
  <si>
    <r>
      <rPr>
        <sz val="10"/>
        <color rgb="FF1D1D1B"/>
        <rFont val="BBVABentonSansLight"/>
        <family val="3"/>
        <scheme val="minor"/>
      </rPr>
      <t>Importes reconocidos como fallidos</t>
    </r>
  </si>
  <si>
    <r>
      <rPr>
        <sz val="10"/>
        <color rgb="FF1D1D1B"/>
        <rFont val="BBVABentonSansLight"/>
        <family val="3"/>
        <scheme val="minor"/>
      </rPr>
      <t>Otros cambios</t>
    </r>
  </si>
  <si>
    <r>
      <rPr>
        <b/>
        <sz val="10"/>
        <color rgb="FF08467A"/>
        <rFont val="BBVABentonSansLight"/>
        <family val="3"/>
        <scheme val="minor"/>
      </rPr>
      <t>Deterioro de valor acumulado y provisiones y ajustes negativos acumulados en el valor razonable debidos al riesgo de crédito</t>
    </r>
  </si>
  <si>
    <r>
      <rPr>
        <b/>
        <sz val="10"/>
        <color rgb="FF08467A"/>
        <rFont val="BBVABentonSansLight"/>
        <family val="3"/>
        <scheme val="minor"/>
      </rPr>
      <t>Garantías reales y financieras recibidas</t>
    </r>
  </si>
  <si>
    <r>
      <rPr>
        <b/>
        <sz val="10"/>
        <color rgb="FF08467A"/>
        <rFont val="BBVABentonSansLight"/>
        <family val="3"/>
        <scheme val="minor"/>
      </rPr>
      <t>De las cuales: dudosas</t>
    </r>
  </si>
  <si>
    <r>
      <rPr>
        <b/>
        <sz val="10"/>
        <color rgb="FF08467A"/>
        <rFont val="BBVABentonSansLight"/>
        <family val="3"/>
        <scheme val="minor"/>
      </rPr>
      <t>En exposiciones normales</t>
    </r>
  </si>
  <si>
    <r>
      <rPr>
        <b/>
        <sz val="10"/>
        <color rgb="FF08467A"/>
        <rFont val="BBVABentonSansLight"/>
        <family val="3"/>
        <scheme val="minor"/>
      </rPr>
      <t>En exposiciones dudosas</t>
    </r>
  </si>
  <si>
    <r>
      <rPr>
        <b/>
        <sz val="10"/>
        <color rgb="FF08467A"/>
        <rFont val="BBVABentonSansLight"/>
        <family val="3"/>
        <scheme val="minor"/>
      </rPr>
      <t>De las cuales: normales pero vencidas &gt; 30 días y ≤ 90 días</t>
    </r>
  </si>
  <si>
    <r>
      <rPr>
        <b/>
        <sz val="10"/>
        <color rgb="FF08467A"/>
        <rFont val="BBVABentonSansLight"/>
        <family val="3"/>
        <scheme val="minor"/>
      </rPr>
      <t>De las cuales:
normales reestructuradas y refinanciadas</t>
    </r>
  </si>
  <si>
    <r>
      <rPr>
        <b/>
        <sz val="10"/>
        <color rgb="FF08467A"/>
        <rFont val="BBVABentonSansLight"/>
        <family val="3"/>
        <scheme val="minor"/>
      </rPr>
      <t>De las cuales: en situación de
default</t>
    </r>
  </si>
  <si>
    <r>
      <rPr>
        <b/>
        <sz val="10"/>
        <color rgb="FF08467A"/>
        <rFont val="BBVABentonSansLight"/>
        <family val="3"/>
        <scheme val="minor"/>
      </rPr>
      <t>De las cuales: deterioradas</t>
    </r>
  </si>
  <si>
    <r>
      <rPr>
        <b/>
        <sz val="10"/>
        <color rgb="FF08467A"/>
        <rFont val="BBVABentonSansLight"/>
        <family val="3"/>
        <scheme val="minor"/>
      </rPr>
      <t>De las cuales: reestructuradas y refinanciadas</t>
    </r>
  </si>
  <si>
    <r>
      <rPr>
        <b/>
        <sz val="10"/>
        <color rgb="FF08467A"/>
        <rFont val="BBVABentonSansLight"/>
        <family val="3"/>
        <scheme val="minor"/>
      </rPr>
      <t>En exposiciones
dudosas</t>
    </r>
  </si>
  <si>
    <r>
      <rPr>
        <b/>
        <sz val="10"/>
        <color rgb="FF08467A"/>
        <rFont val="BBVABentonSansLight"/>
        <family val="3"/>
        <scheme val="minor"/>
      </rPr>
      <t>De las cuales: exposiciones reestructuradas y refinanciadas</t>
    </r>
  </si>
  <si>
    <r>
      <rPr>
        <sz val="10"/>
        <color rgb="FF1D1D1B"/>
        <rFont val="BBVABentonSansLight"/>
        <family val="3"/>
        <scheme val="minor"/>
      </rPr>
      <t>Exposiciones fuera de balance</t>
    </r>
  </si>
  <si>
    <r>
      <rPr>
        <b/>
        <sz val="10"/>
        <color rgb="FF08467A"/>
        <rFont val="BBVABentonSansLight"/>
        <family val="3"/>
        <scheme val="minor"/>
      </rPr>
      <t>APR</t>
    </r>
    <r>
      <rPr>
        <b/>
        <vertAlign val="superscript"/>
        <sz val="10"/>
        <color rgb="FF08467A"/>
        <rFont val="BBVABentonSansLight"/>
        <family val="3"/>
        <scheme val="minor"/>
      </rPr>
      <t xml:space="preserve">(3) </t>
    </r>
    <r>
      <rPr>
        <b/>
        <sz val="10"/>
        <color rgb="FF08467A"/>
        <rFont val="BBVABentonSansLight"/>
        <family val="3"/>
        <scheme val="minor"/>
      </rPr>
      <t>y densidad de los APR</t>
    </r>
  </si>
  <si>
    <r>
      <rPr>
        <b/>
        <sz val="10"/>
        <color rgb="FF08467A"/>
        <rFont val="BBVABentonSansLight"/>
        <family val="3"/>
        <scheme val="minor"/>
      </rPr>
      <t>Categorías de exposición</t>
    </r>
  </si>
  <si>
    <r>
      <rPr>
        <b/>
        <sz val="10"/>
        <color rgb="FF08467A"/>
        <rFont val="BBVABentonSansLight"/>
        <family val="3"/>
        <scheme val="minor"/>
      </rPr>
      <t>Importe en balance</t>
    </r>
  </si>
  <si>
    <r>
      <rPr>
        <b/>
        <sz val="10"/>
        <color rgb="FF08467A"/>
        <rFont val="BBVABentonSansLight"/>
        <family val="3"/>
        <scheme val="minor"/>
      </rPr>
      <t>Importe fuera de balance</t>
    </r>
  </si>
  <si>
    <r>
      <rPr>
        <b/>
        <sz val="10"/>
        <color rgb="FF08467A"/>
        <rFont val="BBVABentonSansLight"/>
        <family val="3"/>
        <scheme val="minor"/>
      </rPr>
      <t>APR</t>
    </r>
  </si>
  <si>
    <r>
      <rPr>
        <b/>
        <sz val="10"/>
        <color rgb="FF08467A"/>
        <rFont val="BBVABentonSansLight"/>
        <family val="3"/>
        <scheme val="minor"/>
      </rPr>
      <t>Densidad de
los APR</t>
    </r>
  </si>
  <si>
    <r>
      <rPr>
        <sz val="10"/>
        <color rgb="FF1D1D1B"/>
        <rFont val="BBVABentonSansLight"/>
        <family val="3"/>
        <scheme val="minor"/>
      </rPr>
      <t>Exposiciones Minoristas</t>
    </r>
  </si>
  <si>
    <r>
      <rPr>
        <sz val="10"/>
        <color rgb="FF1D1D1B"/>
        <rFont val="BBVABentonSansLight"/>
        <family val="3"/>
        <scheme val="minor"/>
      </rPr>
      <t>Exposiciones de Renta Variable</t>
    </r>
  </si>
  <si>
    <r>
      <rPr>
        <sz val="10"/>
        <color rgb="FF1D1D1B"/>
        <rFont val="BBVABentonSansLight"/>
        <family val="3"/>
        <scheme val="minor"/>
      </rPr>
      <t>Otras partidas</t>
    </r>
  </si>
  <si>
    <r>
      <rPr>
        <b/>
        <sz val="10"/>
        <color rgb="FF08467A"/>
        <rFont val="BBVABentonSansLight"/>
        <family val="3"/>
        <scheme val="minor"/>
      </rPr>
      <t>Ponderación de riesgo</t>
    </r>
  </si>
  <si>
    <r>
      <rPr>
        <b/>
        <sz val="10"/>
        <color rgb="FF08467A"/>
        <rFont val="BBVABentonSansLight"/>
        <family val="3"/>
        <scheme val="minor"/>
      </rPr>
      <t>Total exposición crediticia (pre-CCF y pre-CRM)</t>
    </r>
  </si>
  <si>
    <r>
      <rPr>
        <b/>
        <sz val="10"/>
        <color rgb="FF08467A"/>
        <rFont val="BBVABentonSansLight"/>
        <family val="3"/>
        <scheme val="minor"/>
      </rPr>
      <t>De las cuales: sin calificación</t>
    </r>
  </si>
  <si>
    <r>
      <rPr>
        <b/>
        <sz val="10"/>
        <color rgb="FF08467A"/>
        <rFont val="BBVABentonSansLight"/>
        <family val="3"/>
        <scheme val="minor"/>
      </rPr>
      <t>Otras</t>
    </r>
  </si>
  <si>
    <r>
      <rPr>
        <b/>
        <sz val="10"/>
        <color rgb="FF08467A"/>
        <rFont val="BBVABentonSansLight"/>
        <family val="3"/>
        <scheme val="minor"/>
      </rPr>
      <t>Deducidas</t>
    </r>
  </si>
  <si>
    <r>
      <rPr>
        <b/>
        <sz val="10"/>
        <color rgb="FF08467A"/>
        <rFont val="BBVABentonSansLight"/>
        <family val="3"/>
        <scheme val="minor"/>
      </rPr>
      <t>Total exposición crediticia (post-CCF y post-CRM)</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</si>
  <si>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</si>
  <si>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</si>
  <si>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</si>
  <si>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</si>
  <si>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sz val="10"/>
        <color rgb="FF1D1D1B"/>
        <rFont val="BBVABentonSansLight"/>
        <family val="3"/>
        <scheme val="minor"/>
      </rPr>
      <t>Tamaño del activo</t>
    </r>
  </si>
  <si>
    <r>
      <rPr>
        <sz val="10"/>
        <color rgb="FF1D1D1B"/>
        <rFont val="BBVABentonSansLight"/>
        <family val="3"/>
        <scheme val="minor"/>
      </rPr>
      <t>Calidad del activo</t>
    </r>
  </si>
  <si>
    <r>
      <rPr>
        <sz val="10"/>
        <color rgb="FF1D1D1B"/>
        <rFont val="BBVABentonSansLight"/>
        <family val="3"/>
        <scheme val="minor"/>
      </rPr>
      <t>Actualización del modelo</t>
    </r>
  </si>
  <si>
    <r>
      <rPr>
        <sz val="10"/>
        <color rgb="FF1D1D1B"/>
        <rFont val="BBVABentonSansLight"/>
        <family val="3"/>
        <scheme val="minor"/>
      </rPr>
      <t>Metodología y políticas</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</si>
  <si>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</si>
  <si>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</si>
  <si>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</si>
  <si>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r>
      <rPr>
        <b/>
        <sz val="10"/>
        <color rgb="FF08467A"/>
        <rFont val="BBVABentonSansLight"/>
        <family val="3"/>
        <scheme val="minor"/>
      </rPr>
      <t>Exposición bruta original incluida en el balance</t>
    </r>
  </si>
  <si>
    <r>
      <rPr>
        <b/>
        <sz val="10"/>
        <color rgb="FF08467A"/>
        <rFont val="BBVABentonSansLight"/>
        <family val="3"/>
        <scheme val="minor"/>
      </rPr>
      <t>Exposición fuera de balance antes de aplicar el factor de conversión del crédito (CCF)</t>
    </r>
  </si>
  <si>
    <r>
      <rPr>
        <b/>
        <sz val="10"/>
        <color rgb="FF08467A"/>
        <rFont val="BBVABentonSansLight"/>
        <family val="3"/>
        <scheme val="minor"/>
      </rPr>
      <t>Factor de conversión del crédito medio
(CCF)</t>
    </r>
    <r>
      <rPr>
        <b/>
        <vertAlign val="superscript"/>
        <sz val="10"/>
        <color rgb="FF08467A"/>
        <rFont val="BBVABentonSansLight"/>
        <family val="3"/>
        <scheme val="minor"/>
      </rPr>
      <t>(2)</t>
    </r>
  </si>
  <si>
    <r>
      <rPr>
        <b/>
        <sz val="10"/>
        <color rgb="FF08467A"/>
        <rFont val="BBVABentonSansLight"/>
        <family val="3"/>
        <scheme val="minor"/>
      </rPr>
      <t>EAD después de CRM y de
CCF</t>
    </r>
  </si>
  <si>
    <r>
      <rPr>
        <b/>
        <sz val="10"/>
        <color rgb="FF08467A"/>
        <rFont val="BBVABentonSansLight"/>
        <family val="3"/>
        <scheme val="minor"/>
      </rPr>
      <t>PD
media</t>
    </r>
    <r>
      <rPr>
        <b/>
        <vertAlign val="superscript"/>
        <sz val="10"/>
        <color rgb="FF08467A"/>
        <rFont val="BBVABentonSansLight"/>
        <family val="3"/>
        <scheme val="minor"/>
      </rPr>
      <t>(3)</t>
    </r>
  </si>
  <si>
    <r>
      <rPr>
        <b/>
        <sz val="10"/>
        <color rgb="FF08467A"/>
        <rFont val="BBVABentonSansLight"/>
        <family val="3"/>
        <scheme val="minor"/>
      </rPr>
      <t>Número de deudores</t>
    </r>
  </si>
  <si>
    <r>
      <rPr>
        <b/>
        <sz val="10"/>
        <color rgb="FF08467A"/>
        <rFont val="BBVABentonSansLight"/>
        <family val="3"/>
        <scheme val="minor"/>
      </rPr>
      <t>LGD
media</t>
    </r>
    <r>
      <rPr>
        <b/>
        <vertAlign val="superscript"/>
        <sz val="10"/>
        <color rgb="FF08467A"/>
        <rFont val="BBVABentonSansLight"/>
        <family val="3"/>
        <scheme val="minor"/>
      </rPr>
      <t>(4)</t>
    </r>
  </si>
  <si>
    <r>
      <rPr>
        <b/>
        <sz val="10"/>
        <color rgb="FF08467A"/>
        <rFont val="BBVABentonSansLight"/>
        <family val="3"/>
        <scheme val="minor"/>
      </rPr>
      <t>Vencimiento
medio (días)</t>
    </r>
    <r>
      <rPr>
        <b/>
        <vertAlign val="superscript"/>
        <sz val="10"/>
        <color rgb="FF08467A"/>
        <rFont val="BBVABentonSansLight"/>
        <family val="3"/>
        <scheme val="minor"/>
      </rPr>
      <t>(5)</t>
    </r>
  </si>
  <si>
    <r>
      <rPr>
        <b/>
        <sz val="10"/>
        <color rgb="FF08467A"/>
        <rFont val="BBVABentonSansLight"/>
        <family val="3"/>
        <scheme val="minor"/>
      </rPr>
      <t>Densidad de los APR</t>
    </r>
  </si>
  <si>
    <r>
      <rPr>
        <b/>
        <sz val="10"/>
        <color rgb="FF08467A"/>
        <rFont val="BBVABentonSansLight"/>
        <family val="3"/>
        <scheme val="minor"/>
      </rPr>
      <t>EL</t>
    </r>
  </si>
  <si>
    <r>
      <rPr>
        <b/>
        <sz val="10"/>
        <color rgb="FF08467A"/>
        <rFont val="BBVABentonSansLight"/>
        <family val="3"/>
        <scheme val="minor"/>
      </rPr>
      <t>Ajustes de valor y provisiones</t>
    </r>
  </si>
  <si>
    <r>
      <rPr>
        <b/>
        <sz val="10"/>
        <color rgb="FFFFFFFF"/>
        <rFont val="BBVABentonSansLight"/>
        <family val="3"/>
        <scheme val="minor"/>
      </rPr>
      <t>Categoría de exposición método FIRB</t>
    </r>
  </si>
  <si>
    <r>
      <rPr>
        <b/>
        <sz val="10"/>
        <color rgb="FFFFFFFF"/>
        <rFont val="BBVABentonSansLight"/>
        <family val="3"/>
        <scheme val="minor"/>
      </rPr>
      <t>Categoría de exposición método AIRB</t>
    </r>
  </si>
  <si>
    <r>
      <rPr>
        <b/>
        <sz val="10"/>
        <color rgb="FF1D1D1B"/>
        <rFont val="BBVABentonSansLight"/>
        <family val="3"/>
        <scheme val="minor"/>
      </rPr>
      <t>Administraciones Centrales o Bancos Centrales</t>
    </r>
  </si>
  <si>
    <r>
      <rPr>
        <sz val="10"/>
        <color rgb="FF1D1D1B"/>
        <rFont val="BBVABentonSansLight"/>
        <family val="3"/>
        <scheme val="minor"/>
      </rPr>
      <t>100,00 (Default)</t>
    </r>
  </si>
  <si>
    <r>
      <rPr>
        <b/>
        <sz val="10"/>
        <color rgb="FF1D1D1B"/>
        <rFont val="BBVABentonSansLight"/>
        <family val="3"/>
        <scheme val="minor"/>
      </rPr>
      <t>Entidades</t>
    </r>
  </si>
  <si>
    <r>
      <rPr>
        <b/>
        <sz val="10"/>
        <color rgb="FF1D1D1B"/>
        <rFont val="BBVABentonSansLight"/>
        <family val="3"/>
        <scheme val="minor"/>
      </rPr>
      <t>Empresas PYMEs</t>
    </r>
  </si>
  <si>
    <r>
      <rPr>
        <b/>
        <sz val="10"/>
        <color rgb="FF1D1D1B"/>
        <rFont val="BBVABentonSansLight"/>
        <family val="3"/>
        <scheme val="minor"/>
      </rPr>
      <t>Empresas No PYMEs</t>
    </r>
  </si>
  <si>
    <r>
      <rPr>
        <b/>
        <sz val="10"/>
        <color rgb="FF1D1D1B"/>
        <rFont val="BBVABentonSansLight"/>
        <family val="3"/>
        <scheme val="minor"/>
      </rPr>
      <t>Exposiciones minoristas garantizadas con bienes inmuebles</t>
    </r>
  </si>
  <si>
    <r>
      <rPr>
        <b/>
        <sz val="10"/>
        <color rgb="FF1D1D1B"/>
        <rFont val="BBVABentonSansLight"/>
        <family val="3"/>
        <scheme val="minor"/>
      </rPr>
      <t>Otras exposiciones minoristas - PYMES</t>
    </r>
  </si>
  <si>
    <r>
      <rPr>
        <b/>
        <sz val="10"/>
        <color rgb="FF1D1D1B"/>
        <rFont val="BBVABentonSansLight"/>
        <family val="3"/>
        <scheme val="minor"/>
      </rPr>
      <t>Otras exposiciones minoristas - No PYMES</t>
    </r>
  </si>
  <si>
    <r>
      <rPr>
        <b/>
        <sz val="10"/>
        <color rgb="FF1D1D1B"/>
        <rFont val="BBVABentonSansLight"/>
        <family val="3"/>
        <scheme val="minor"/>
      </rPr>
      <t>Minoristas - Renovables</t>
    </r>
  </si>
  <si>
    <r>
      <rPr>
        <b/>
        <sz val="10"/>
        <color rgb="FF1D1D1B"/>
        <rFont val="BBVABentonSansLight"/>
        <family val="3"/>
        <scheme val="minor"/>
      </rPr>
      <t>Exposiciones de Renta Variable</t>
    </r>
  </si>
  <si>
    <r>
      <rPr>
        <b/>
        <sz val="10"/>
        <color rgb="FF1D1D1B"/>
        <rFont val="BBVABentonSansLight"/>
        <family val="3"/>
        <scheme val="minor"/>
      </rPr>
      <t>Empresas financiación especializada</t>
    </r>
  </si>
  <si>
    <r>
      <rPr>
        <b/>
        <sz val="10"/>
        <color rgb="FFFFFFFF"/>
        <rFont val="BBVABentonSansLight"/>
        <family val="3"/>
        <scheme val="minor"/>
      </rPr>
      <t>Total Método Avanzado</t>
    </r>
  </si>
  <si>
    <r>
      <t xml:space="preserve">Porcentaje de colchón anticíclico específico de cada entidad </t>
    </r>
    <r>
      <rPr>
        <vertAlign val="superscript"/>
        <sz val="10"/>
        <color rgb="FF1D1D1B"/>
        <rFont val="BBVABentonSansLight"/>
        <family val="3"/>
        <scheme val="minor"/>
      </rPr>
      <t>(2)</t>
    </r>
  </si>
  <si>
    <r>
      <t>APR</t>
    </r>
    <r>
      <rPr>
        <b/>
        <vertAlign val="superscript"/>
        <sz val="10"/>
        <color rgb="FF08467A"/>
        <rFont val="BBVABentonSansLight"/>
        <family val="3"/>
        <scheme val="minor"/>
      </rPr>
      <t>(1)</t>
    </r>
  </si>
  <si>
    <t>Índice de tablas</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</si>
  <si>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</si>
  <si>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rPr>
        <b/>
        <sz val="10"/>
        <color rgb="FF08467A"/>
        <rFont val="BBVABentonSansLight"/>
        <family val="3"/>
        <scheme val="minor"/>
      </rPr>
      <t>31-12-17
Fully Loaded</t>
    </r>
  </si>
  <si>
    <r>
      <rPr>
        <sz val="10"/>
        <color rgb="FF1D1D1B"/>
        <rFont val="BBVABentonSansLight"/>
        <family val="3"/>
        <scheme val="minor"/>
      </rPr>
      <t>a) Activos totales conforme a los estados financieros publicado</t>
    </r>
  </si>
  <si>
    <r>
      <rPr>
        <sz val="10"/>
        <color rgb="FF1D1D1B"/>
        <rFont val="BBVABentonSansLight"/>
        <family val="3"/>
        <scheme val="minor"/>
      </rPr>
      <t>b) Ajustes para entidades que consolidan con fines contables pero que se encuentran fuera del perímetro de consolidación regulatoria</t>
    </r>
  </si>
  <si>
    <r>
      <rPr>
        <sz val="10"/>
        <color rgb="FF1D1D1B"/>
        <rFont val="BBVABentonSansLight"/>
        <family val="3"/>
        <scheme val="minor"/>
      </rPr>
      <t>(Ajustes para activos fiduciarios reconocidos en el balance incluidos en el marco contable pero excluidos de la medida total de exposición al ratio de apalancamiento de conformidad con el artículo 429 (13) del Reglamento (UE) nº 575/2013 “CRR”)</t>
    </r>
  </si>
  <si>
    <r>
      <rPr>
        <sz val="10"/>
        <color rgb="FF1D1D1B"/>
        <rFont val="BBVABentonSansLight"/>
        <family val="3"/>
        <scheme val="minor"/>
      </rPr>
      <t>c) Ajustes por instrumentos financieros derivados</t>
    </r>
  </si>
  <si>
    <r>
      <rPr>
        <sz val="10"/>
        <color rgb="FF1D1D1B"/>
        <rFont val="BBVABentonSansLight"/>
        <family val="3"/>
        <scheme val="minor"/>
      </rPr>
      <t xml:space="preserve">e) Ajustes por activos fuera de balance </t>
    </r>
    <r>
      <rPr>
        <vertAlign val="superscript"/>
        <sz val="10"/>
        <color rgb="FF1D1D1B"/>
        <rFont val="BBVABentonSansLight"/>
        <family val="3"/>
        <scheme val="minor"/>
      </rPr>
      <t>(1)</t>
    </r>
  </si>
  <si>
    <r>
      <rPr>
        <sz val="10"/>
        <color rgb="FF1D1D1B"/>
        <rFont val="BBVABentonSansLight"/>
        <family val="3"/>
        <scheme val="minor"/>
      </rPr>
      <t>f) (Ajuste para las exposiciones intergrupo excluidos de la medida de la exposición del ratio de apalancamiento de conformidad con el artículo 429 (7), del Reglamento (UE) nº 575/2013)</t>
    </r>
  </si>
  <si>
    <r>
      <rPr>
        <sz val="10"/>
        <color rgb="FF1D1D1B"/>
        <rFont val="BBVABentonSansLight"/>
        <family val="3"/>
        <scheme val="minor"/>
      </rPr>
      <t>g) Otros ajustes</t>
    </r>
  </si>
  <si>
    <r>
      <rPr>
        <b/>
        <sz val="10"/>
        <color rgb="FFFFFFFF"/>
        <rFont val="BBVABentonSansLight"/>
        <family val="3"/>
        <scheme val="minor"/>
      </rPr>
      <t>Exposición total al ratio de apalancamiento</t>
    </r>
  </si>
  <si>
    <r>
      <rPr>
        <sz val="10"/>
        <color rgb="FF1D1D1B"/>
        <rFont val="BBVABentonSansLight"/>
        <family val="3"/>
        <scheme val="minor"/>
      </rPr>
      <t>h) Capital Tier 1</t>
    </r>
  </si>
  <si>
    <r>
      <rPr>
        <b/>
        <sz val="10"/>
        <color rgb="FF08467A"/>
        <rFont val="BBVABentonSansLight"/>
        <family val="3"/>
        <scheme val="minor"/>
      </rPr>
      <t>Exposición total al ratio de apalancamiento</t>
    </r>
  </si>
  <si>
    <r>
      <rPr>
        <b/>
        <sz val="10"/>
        <color rgb="FFFFFFFF"/>
        <rFont val="BBVABentonSansLight"/>
        <family val="3"/>
        <scheme val="minor"/>
      </rPr>
      <t>Ratio de apalancamiento</t>
    </r>
  </si>
  <si>
    <r>
      <rPr>
        <b/>
        <sz val="10"/>
        <color rgb="FF08467A"/>
        <rFont val="BBVABentonSansLight"/>
        <family val="3"/>
        <scheme val="minor"/>
      </rPr>
      <t>Estado de flujos de APR de riesgo de mercado - IMA</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</si>
  <si>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</si>
  <si>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</si>
  <si>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</si>
  <si>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</si>
  <si>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</si>
  <si>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</si>
  <si>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</si>
  <si>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</si>
  <si>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</si>
  <si>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b/>
        <sz val="10"/>
        <color rgb="FF08467A"/>
        <rFont val="BBVABentonSansLight"/>
        <family val="3"/>
        <scheme val="minor"/>
      </rPr>
      <t>Requerimientos de capital</t>
    </r>
  </si>
  <si>
    <r>
      <rPr>
        <b/>
        <sz val="10"/>
        <color rgb="FF1D1D1B"/>
        <rFont val="BBVABentonSansLight"/>
        <family val="3"/>
        <scheme val="minor"/>
      </rPr>
      <t>VaR</t>
    </r>
  </si>
  <si>
    <r>
      <rPr>
        <sz val="10"/>
        <color rgb="FF1D1D1B"/>
        <rFont val="BBVABentonSansLight"/>
        <family val="3"/>
        <scheme val="minor"/>
      </rPr>
      <t>VaR del día anterior</t>
    </r>
  </si>
  <si>
    <r>
      <rPr>
        <sz val="10"/>
        <color rgb="FF1D1D1B"/>
        <rFont val="BBVABentonSansLight"/>
        <family val="3"/>
        <scheme val="minor"/>
      </rPr>
      <t>Media del VaR diario de cada uno de los 60 días hábiles anteriores (VaRavg) x factor de multiplicación (mc)</t>
    </r>
  </si>
  <si>
    <r>
      <rPr>
        <b/>
        <sz val="10"/>
        <color rgb="FF1D1D1B"/>
        <rFont val="BBVABentonSansLight"/>
        <family val="3"/>
        <scheme val="minor"/>
      </rPr>
      <t>SVaR</t>
    </r>
  </si>
  <si>
    <r>
      <rPr>
        <sz val="10"/>
        <color rgb="FF1D1D1B"/>
        <rFont val="BBVABentonSansLight"/>
        <family val="3"/>
        <scheme val="minor"/>
      </rPr>
      <t>El último SVaR</t>
    </r>
  </si>
  <si>
    <r>
      <rPr>
        <sz val="10"/>
        <color rgb="FF1D1D1B"/>
        <rFont val="BBVABentonSansLight"/>
        <family val="3"/>
        <scheme val="minor"/>
      </rPr>
      <t>Media del SVaR durante los 60 días hábiles anteriores (SVaRavg) x factor de multiplicación (ms)</t>
    </r>
  </si>
  <si>
    <r>
      <rPr>
        <b/>
        <sz val="10"/>
        <color rgb="FF1D1D1B"/>
        <rFont val="BBVABentonSansLight"/>
        <family val="3"/>
        <scheme val="minor"/>
      </rPr>
      <t>IRC</t>
    </r>
  </si>
  <si>
    <r>
      <rPr>
        <sz val="10"/>
        <color rgb="FF1D1D1B"/>
        <rFont val="BBVABentonSansLight"/>
        <family val="3"/>
        <scheme val="minor"/>
      </rPr>
      <t>Valor IRC más reciente</t>
    </r>
  </si>
  <si>
    <r>
      <rPr>
        <sz val="10"/>
        <color rgb="FF1D1D1B"/>
        <rFont val="BBVABentonSansLight"/>
        <family val="3"/>
        <scheme val="minor"/>
      </rPr>
      <t>Media de la cifra del IRC durante las 12 semanas anteriores</t>
    </r>
  </si>
  <si>
    <r>
      <rPr>
        <b/>
        <sz val="10"/>
        <color rgb="FF1D1D1B"/>
        <rFont val="BBVABentonSansLight"/>
        <family val="3"/>
        <scheme val="minor"/>
      </rPr>
      <t>Comprehensive risk measure</t>
    </r>
  </si>
  <si>
    <r>
      <rPr>
        <sz val="10"/>
        <color rgb="FF1D1D1B"/>
        <rFont val="BBVABentonSansLight"/>
        <family val="3"/>
        <scheme val="minor"/>
      </rPr>
      <t>La cifra de riesgo más reciente para la cartera de negociación de correlación</t>
    </r>
  </si>
  <si>
    <r>
      <rPr>
        <sz val="10"/>
        <color rgb="FF1D1D1B"/>
        <rFont val="BBVABentonSansLight"/>
        <family val="3"/>
        <scheme val="minor"/>
      </rPr>
      <t>La medida de la cifra de riesgo para la cartera de negociación de correlación durante las 12 semanas anteriores</t>
    </r>
  </si>
  <si>
    <r>
      <rPr>
        <sz val="10"/>
        <color rgb="FF1D1D1B"/>
        <rFont val="BBVABentonSansLight"/>
        <family val="3"/>
        <scheme val="minor"/>
      </rPr>
      <t>El 8% del requerimiento de fondos propios en el método estándar de la cifra de riesgo más reciente para la cartera de negociación de correlación</t>
    </r>
  </si>
  <si>
    <r>
      <rPr>
        <b/>
        <sz val="10"/>
        <color rgb="FF1D1D1B"/>
        <rFont val="BBVABentonSansLight"/>
        <family val="3"/>
        <scheme val="minor"/>
      </rPr>
      <t>Otros</t>
    </r>
  </si>
  <si>
    <r>
      <rPr>
        <b/>
        <sz val="10"/>
        <color rgb="FF1D1D1B"/>
        <rFont val="BBVABentonSansLight"/>
        <family val="3"/>
        <scheme val="minor"/>
      </rPr>
      <t>VaR (10 días, 99%)</t>
    </r>
  </si>
  <si>
    <r>
      <rPr>
        <sz val="10"/>
        <color rgb="FF1D1D1B"/>
        <rFont val="BBVABentonSansLight"/>
        <family val="3"/>
        <scheme val="minor"/>
      </rPr>
      <t>Valor máximo</t>
    </r>
  </si>
  <si>
    <r>
      <rPr>
        <sz val="10"/>
        <color rgb="FF1D1D1B"/>
        <rFont val="BBVABentonSansLight"/>
        <family val="3"/>
        <scheme val="minor"/>
      </rPr>
      <t>Valor medio</t>
    </r>
  </si>
  <si>
    <r>
      <rPr>
        <sz val="10"/>
        <color rgb="FF1D1D1B"/>
        <rFont val="BBVABentonSansLight"/>
        <family val="3"/>
        <scheme val="minor"/>
      </rPr>
      <t>Valor mínimo</t>
    </r>
  </si>
  <si>
    <r>
      <rPr>
        <sz val="10"/>
        <color rgb="FF1D1D1B"/>
        <rFont val="BBVABentonSansLight"/>
        <family val="3"/>
        <scheme val="minor"/>
      </rPr>
      <t>Cierre del periodo</t>
    </r>
  </si>
  <si>
    <r>
      <rPr>
        <b/>
        <sz val="10"/>
        <color rgb="FF1D1D1B"/>
        <rFont val="BBVABentonSansLight"/>
        <family val="3"/>
        <scheme val="minor"/>
      </rPr>
      <t>SVar (10 días, 99%)</t>
    </r>
  </si>
  <si>
    <r>
      <rPr>
        <b/>
        <sz val="10"/>
        <color rgb="FF1D1D1B"/>
        <rFont val="BBVABentonSansLight"/>
        <family val="3"/>
        <scheme val="minor"/>
      </rPr>
      <t>VaR Incremental (99.9%)</t>
    </r>
  </si>
  <si>
    <r>
      <rPr>
        <b/>
        <sz val="10"/>
        <color rgb="FF08467A"/>
        <rFont val="BBVABentonSansLight"/>
        <family val="3"/>
        <scheme val="minor"/>
      </rPr>
      <t>Requerimientos
de Capital</t>
    </r>
  </si>
  <si>
    <r>
      <rPr>
        <b/>
        <sz val="10"/>
        <color rgb="FF1D1D1B"/>
        <rFont val="BBVABentonSansLight"/>
        <family val="3"/>
        <scheme val="minor"/>
      </rPr>
      <t>Productos simples</t>
    </r>
  </si>
  <si>
    <r>
      <rPr>
        <sz val="10"/>
        <color rgb="FF1D1D1B"/>
        <rFont val="BBVABentonSansLight"/>
        <family val="3"/>
        <scheme val="minor"/>
      </rPr>
      <t>Riesgo de Tipo de interés</t>
    </r>
  </si>
  <si>
    <r>
      <rPr>
        <sz val="10"/>
        <color rgb="FF1D1D1B"/>
        <rFont val="BBVABentonSansLight"/>
        <family val="3"/>
        <scheme val="minor"/>
      </rPr>
      <t>Riesgo de renta variable</t>
    </r>
  </si>
  <si>
    <r>
      <rPr>
        <sz val="10"/>
        <color rgb="FF1D1D1B"/>
        <rFont val="BBVABentonSansLight"/>
        <family val="3"/>
        <scheme val="minor"/>
      </rPr>
      <t>Riesgo de tipo de cambio</t>
    </r>
  </si>
  <si>
    <r>
      <rPr>
        <sz val="10"/>
        <color rgb="FF1D1D1B"/>
        <rFont val="BBVABentonSansLight"/>
        <family val="3"/>
        <scheme val="minor"/>
      </rPr>
      <t>Riesgo de Materias Primas</t>
    </r>
  </si>
  <si>
    <r>
      <rPr>
        <b/>
        <sz val="10"/>
        <color rgb="FF1D1D1B"/>
        <rFont val="BBVABentonSansLight"/>
        <family val="3"/>
        <scheme val="minor"/>
      </rPr>
      <t>Opciones</t>
    </r>
  </si>
  <si>
    <r>
      <rPr>
        <sz val="10"/>
        <color rgb="FF1D1D1B"/>
        <rFont val="BBVABentonSansLight"/>
        <family val="3"/>
        <scheme val="minor"/>
      </rPr>
      <t>Método Simplificado</t>
    </r>
  </si>
  <si>
    <r>
      <rPr>
        <sz val="10"/>
        <color rgb="FF1D1D1B"/>
        <rFont val="BBVABentonSansLight"/>
        <family val="3"/>
        <scheme val="minor"/>
      </rPr>
      <t>Método Delta-plus</t>
    </r>
  </si>
  <si>
    <r>
      <rPr>
        <sz val="10"/>
        <color rgb="FF1D1D1B"/>
        <rFont val="BBVABentonSansLight"/>
        <family val="3"/>
        <scheme val="minor"/>
      </rPr>
      <t>Método de escenarios</t>
    </r>
  </si>
  <si>
    <r>
      <rPr>
        <b/>
        <sz val="10"/>
        <color rgb="FF1D1D1B"/>
        <rFont val="BBVABentonSansLight"/>
        <family val="3"/>
        <scheme val="minor"/>
      </rPr>
      <t>Titulización</t>
    </r>
  </si>
  <si>
    <r>
      <rPr>
        <b/>
        <sz val="10"/>
        <color rgb="FF1D1D1B"/>
        <rFont val="BBVABentonSansLight"/>
        <family val="3"/>
        <scheme val="minor"/>
      </rPr>
      <t>Cartera de negociación de correlación (CTP)</t>
    </r>
  </si>
  <si>
    <r>
      <rPr>
        <b/>
        <sz val="10"/>
        <color rgb="FF08467A"/>
        <rFont val="BBVABentonSansLight"/>
        <family val="3"/>
        <scheme val="minor"/>
      </rPr>
      <t>Exposiciones no garantizadas - Importe en libros</t>
    </r>
  </si>
  <si>
    <r>
      <rPr>
        <b/>
        <sz val="10"/>
        <color rgb="FF08467A"/>
        <rFont val="BBVABentonSansLight"/>
        <family val="3"/>
        <scheme val="minor"/>
      </rPr>
      <t>Exposiciones garantizadas - Importe en libros</t>
    </r>
  </si>
  <si>
    <r>
      <rPr>
        <b/>
        <sz val="10"/>
        <color rgb="FF08467A"/>
        <rFont val="BBVABentonSansLight"/>
        <family val="3"/>
        <scheme val="minor"/>
      </rPr>
      <t>Exposiciones cubiertas con garantías reales</t>
    </r>
  </si>
  <si>
    <r>
      <rPr>
        <b/>
        <sz val="10"/>
        <color rgb="FF08467A"/>
        <rFont val="BBVABentonSansLight"/>
        <family val="3"/>
        <scheme val="minor"/>
      </rPr>
      <t>Exposiciones cubiertas con garantías financieras</t>
    </r>
  </si>
  <si>
    <r>
      <rPr>
        <b/>
        <sz val="10"/>
        <color rgb="FF08467A"/>
        <rFont val="BBVABentonSansLight"/>
        <family val="3"/>
        <scheme val="minor"/>
      </rPr>
      <t>Exposiciones garantizadas con derivados del
crédito</t>
    </r>
  </si>
  <si>
    <r>
      <rPr>
        <sz val="10"/>
        <color rgb="FF1D1D1B"/>
        <rFont val="BBVABentonSansLight"/>
        <family val="3"/>
        <scheme val="minor"/>
      </rPr>
      <t>Total Préstamos</t>
    </r>
  </si>
  <si>
    <r>
      <rPr>
        <sz val="10"/>
        <color rgb="FF1D1D1B"/>
        <rFont val="BBVABentonSansLight"/>
        <family val="3"/>
        <scheme val="minor"/>
      </rPr>
      <t>Total valores representativos de deuda</t>
    </r>
  </si>
  <si>
    <r>
      <rPr>
        <b/>
        <sz val="10"/>
        <color rgb="FF1D1D1B"/>
        <rFont val="BBVABentonSansLight"/>
        <family val="3"/>
        <scheme val="minor"/>
      </rPr>
      <t>De las cuales: en situación de default</t>
    </r>
  </si>
  <si>
    <r>
      <rPr>
        <b/>
        <sz val="10"/>
        <color rgb="FF08467A"/>
        <rFont val="BBVABentonSansLight"/>
        <family val="3"/>
        <scheme val="minor"/>
      </rPr>
      <t>Valor de la exposición (por intervalo de RW)</t>
    </r>
  </si>
  <si>
    <r>
      <rPr>
        <b/>
        <sz val="10"/>
        <color rgb="FF08467A"/>
        <rFont val="BBVABentonSansLight"/>
        <family val="3"/>
        <scheme val="minor"/>
      </rPr>
      <t>Valor de exposición (por método regulador)</t>
    </r>
  </si>
  <si>
    <r>
      <rPr>
        <b/>
        <sz val="10"/>
        <color rgb="FF08467A"/>
        <rFont val="BBVABentonSansLight"/>
        <family val="3"/>
        <scheme val="minor"/>
      </rPr>
      <t>RWA (por método regulador)</t>
    </r>
  </si>
  <si>
    <r>
      <rPr>
        <b/>
        <sz val="10"/>
        <color rgb="FF08467A"/>
        <rFont val="BBVABentonSansLight"/>
        <family val="3"/>
        <scheme val="minor"/>
      </rPr>
      <t>Requerimiento de capital después del techo</t>
    </r>
  </si>
  <si>
    <r>
      <rPr>
        <b/>
        <sz val="10"/>
        <color rgb="FF08467A"/>
        <rFont val="BBVABentonSansLight"/>
        <family val="3"/>
        <scheme val="minor"/>
      </rPr>
      <t>≤20% RW</t>
    </r>
  </si>
  <si>
    <r>
      <rPr>
        <b/>
        <sz val="10"/>
        <color rgb="FF08467A"/>
        <rFont val="BBVABentonSansLight"/>
        <family val="3"/>
        <scheme val="minor"/>
      </rPr>
      <t>&gt;20%
to 50%
RW</t>
    </r>
  </si>
  <si>
    <r>
      <rPr>
        <b/>
        <sz val="10"/>
        <color rgb="FF08467A"/>
        <rFont val="BBVABentonSansLight"/>
        <family val="3"/>
        <scheme val="minor"/>
      </rPr>
      <t>&gt;50%
to 100%
RW</t>
    </r>
  </si>
  <si>
    <r>
      <rPr>
        <b/>
        <sz val="10"/>
        <color rgb="FF08467A"/>
        <rFont val="BBVABentonSansLight"/>
        <family val="3"/>
        <scheme val="minor"/>
      </rPr>
      <t>&gt;100% to
&lt;1250% RW</t>
    </r>
  </si>
  <si>
    <r>
      <rPr>
        <b/>
        <sz val="10"/>
        <color rgb="FF08467A"/>
        <rFont val="BBVABentonSansLight"/>
        <family val="3"/>
        <scheme val="minor"/>
      </rPr>
      <t>1250%
RW</t>
    </r>
  </si>
  <si>
    <r>
      <rPr>
        <b/>
        <sz val="10"/>
        <color rgb="FF08467A"/>
        <rFont val="BBVABentonSansLight"/>
        <family val="3"/>
        <scheme val="minor"/>
      </rPr>
      <t>IRB RBA
(incluido IAA)</t>
    </r>
  </si>
  <si>
    <r>
      <rPr>
        <b/>
        <sz val="10"/>
        <color rgb="FF08467A"/>
        <rFont val="BBVABentonSansLight"/>
        <family val="3"/>
        <scheme val="minor"/>
      </rPr>
      <t>IRB SFA</t>
    </r>
  </si>
  <si>
    <r>
      <rPr>
        <b/>
        <sz val="10"/>
        <color rgb="FF08467A"/>
        <rFont val="BBVABentonSansLight"/>
        <family val="3"/>
        <scheme val="minor"/>
      </rPr>
      <t>SA/SSFA</t>
    </r>
  </si>
  <si>
    <r>
      <rPr>
        <b/>
        <sz val="10"/>
        <color rgb="FFFFFFFF"/>
        <rFont val="BBVABentonSansLight"/>
        <family val="3"/>
        <scheme val="minor"/>
      </rPr>
      <t>Exposición total</t>
    </r>
  </si>
  <si>
    <r>
      <rPr>
        <b/>
        <sz val="10"/>
        <color rgb="FF1D1D1B"/>
        <rFont val="BBVABentonSansLight"/>
        <family val="3"/>
        <scheme val="minor"/>
      </rPr>
      <t>Titulización tradicional</t>
    </r>
  </si>
  <si>
    <r>
      <rPr>
        <sz val="10"/>
        <color rgb="FF1D1D1B"/>
        <rFont val="BBVABentonSansLight"/>
        <family val="3"/>
        <scheme val="minor"/>
      </rPr>
      <t>De la cual, titulización</t>
    </r>
  </si>
  <si>
    <r>
      <rPr>
        <sz val="10"/>
        <color rgb="FF1D1D1B"/>
        <rFont val="BBVABentonSansLight"/>
        <family val="3"/>
        <scheme val="minor"/>
      </rPr>
      <t>De la cual, subyacente minorista</t>
    </r>
  </si>
  <si>
    <r>
      <rPr>
        <sz val="10"/>
        <color rgb="FF1D1D1B"/>
        <rFont val="BBVABentonSansLight"/>
        <family val="3"/>
        <scheme val="minor"/>
      </rPr>
      <t>De la cual, mayorista</t>
    </r>
  </si>
  <si>
    <r>
      <rPr>
        <sz val="10"/>
        <color rgb="FF1D1D1B"/>
        <rFont val="BBVABentonSansLight"/>
        <family val="3"/>
        <scheme val="minor"/>
      </rPr>
      <t>De la cual, retitulización</t>
    </r>
  </si>
  <si>
    <r>
      <rPr>
        <sz val="10"/>
        <color rgb="FF1D1D1B"/>
        <rFont val="BBVABentonSansLight"/>
        <family val="3"/>
        <scheme val="minor"/>
      </rPr>
      <t>De la cual, preferente</t>
    </r>
  </si>
  <si>
    <r>
      <rPr>
        <sz val="10"/>
        <color rgb="FF1D1D1B"/>
        <rFont val="BBVABentonSansLight"/>
        <family val="3"/>
        <scheme val="minor"/>
      </rPr>
      <t>De la cual, no preferente</t>
    </r>
  </si>
  <si>
    <r>
      <rPr>
        <b/>
        <sz val="10"/>
        <color rgb="FF1D1D1B"/>
        <rFont val="BBVABentonSansLight"/>
        <family val="3"/>
        <scheme val="minor"/>
      </rPr>
      <t>Titulización sintética</t>
    </r>
  </si>
  <si>
    <r>
      <rPr>
        <b/>
        <sz val="10"/>
        <color rgb="FF08467A"/>
        <rFont val="BBVABentonSansLight"/>
        <family val="3"/>
        <scheme val="minor"/>
      </rPr>
      <t>APRs (por método regulador)</t>
    </r>
  </si>
  <si>
    <r>
      <rPr>
        <b/>
        <sz val="10"/>
        <color rgb="FF08467A"/>
        <rFont val="BBVABentonSansLight"/>
        <family val="3"/>
        <scheme val="minor"/>
      </rPr>
      <t>&gt;20% to
50% RW</t>
    </r>
  </si>
  <si>
    <r>
      <rPr>
        <b/>
        <sz val="10"/>
        <color rgb="FF08467A"/>
        <rFont val="BBVABentonSansLight"/>
        <family val="3"/>
        <scheme val="minor"/>
      </rPr>
      <t>&gt;50% to
100% RW</t>
    </r>
  </si>
  <si>
    <r>
      <rPr>
        <sz val="10"/>
        <color rgb="FF1D1D1B"/>
        <rFont val="BBVABentonSansLight"/>
        <family val="3"/>
        <scheme val="minor"/>
      </rPr>
      <t>De la cual, subyacente mayorista</t>
    </r>
  </si>
  <si>
    <r>
      <rPr>
        <b/>
        <sz val="10"/>
        <color rgb="FF08467A"/>
        <rFont val="BBVABentonSansLight"/>
        <family val="3"/>
        <scheme val="minor"/>
      </rPr>
      <t>Banco que actúa como patrocinador</t>
    </r>
  </si>
  <si>
    <r>
      <rPr>
        <b/>
        <sz val="10"/>
        <color rgb="FF08467A"/>
        <rFont val="BBVABentonSansLight"/>
        <family val="3"/>
        <scheme val="minor"/>
      </rPr>
      <t>Banco que actúa como inversor</t>
    </r>
  </si>
  <si>
    <r>
      <rPr>
        <b/>
        <sz val="10"/>
        <color rgb="FF08467A"/>
        <rFont val="BBVABentonSansLight"/>
        <family val="3"/>
        <scheme val="minor"/>
      </rPr>
      <t>Tradicional</t>
    </r>
  </si>
  <si>
    <r>
      <rPr>
        <b/>
        <sz val="10"/>
        <color rgb="FF08467A"/>
        <rFont val="BBVABentonSansLight"/>
        <family val="3"/>
        <scheme val="minor"/>
      </rPr>
      <t>Sintética</t>
    </r>
  </si>
  <si>
    <r>
      <rPr>
        <b/>
        <sz val="10"/>
        <color rgb="FF08467A"/>
        <rFont val="BBVABentonSansLight"/>
        <family val="3"/>
        <scheme val="minor"/>
      </rPr>
      <t>Subtotal</t>
    </r>
  </si>
  <si>
    <r>
      <rPr>
        <b/>
        <sz val="10"/>
        <color rgb="FFFFFFFF"/>
        <rFont val="BBVABentonSansLight"/>
        <family val="3"/>
        <scheme val="minor"/>
      </rPr>
      <t>Minorista (total) - de las cuales</t>
    </r>
  </si>
  <si>
    <r>
      <rPr>
        <sz val="10"/>
        <color rgb="FF1D1D1B"/>
        <rFont val="BBVABentonSansLight"/>
        <family val="3"/>
        <scheme val="minor"/>
      </rPr>
      <t>Hipotecaria para adquisición de vivienda</t>
    </r>
  </si>
  <si>
    <r>
      <rPr>
        <sz val="10"/>
        <color rgb="FF1D1D1B"/>
        <rFont val="BBVABentonSansLight"/>
        <family val="3"/>
        <scheme val="minor"/>
      </rPr>
      <t>Tarjeta de crédito</t>
    </r>
  </si>
  <si>
    <r>
      <rPr>
        <sz val="10"/>
        <color rgb="FF1D1D1B"/>
        <rFont val="BBVABentonSansLight"/>
        <family val="3"/>
        <scheme val="minor"/>
      </rPr>
      <t>Otras exposiciones minoristas</t>
    </r>
  </si>
  <si>
    <r>
      <rPr>
        <sz val="10"/>
        <color rgb="FF1D1D1B"/>
        <rFont val="BBVABentonSansLight"/>
        <family val="3"/>
        <scheme val="minor"/>
      </rPr>
      <t>Retitulización</t>
    </r>
  </si>
  <si>
    <r>
      <rPr>
        <b/>
        <sz val="10"/>
        <color rgb="FFFFFFFF"/>
        <rFont val="BBVABentonSansLight"/>
        <family val="3"/>
        <scheme val="minor"/>
      </rPr>
      <t>Mayoristas (total) - de las cuales</t>
    </r>
  </si>
  <si>
    <r>
      <rPr>
        <sz val="10"/>
        <color rgb="FF1D1D1B"/>
        <rFont val="BBVABentonSansLight"/>
        <family val="3"/>
        <scheme val="minor"/>
      </rPr>
      <t>Préstamos a empresas</t>
    </r>
  </si>
  <si>
    <r>
      <rPr>
        <sz val="10"/>
        <color rgb="FF1D1D1B"/>
        <rFont val="BBVABentonSansLight"/>
        <family val="3"/>
        <scheme val="minor"/>
      </rPr>
      <t>Hipotecaria comercial</t>
    </r>
  </si>
  <si>
    <r>
      <rPr>
        <sz val="10"/>
        <color rgb="FF1D1D1B"/>
        <rFont val="BBVABentonSansLight"/>
        <family val="3"/>
        <scheme val="minor"/>
      </rPr>
      <t>Arrendamiento financiero y cuentas por cobrar</t>
    </r>
  </si>
  <si>
    <r>
      <rPr>
        <sz val="10"/>
        <color rgb="FF1D1D1B"/>
        <rFont val="BBVABentonSansLight"/>
        <family val="3"/>
        <scheme val="minor"/>
      </rPr>
      <t>Otros mayoristas</t>
    </r>
  </si>
  <si>
    <r>
      <rPr>
        <b/>
        <sz val="10"/>
        <color rgb="FF08467A"/>
        <rFont val="BBVABentonSansLight"/>
        <family val="3"/>
        <scheme val="minor"/>
      </rPr>
      <t>EAD después de CRM</t>
    </r>
  </si>
  <si>
    <r>
      <rPr>
        <b/>
        <sz val="10"/>
        <color rgb="FF08467A"/>
        <rFont val="BBVABentonSansLight"/>
        <family val="3"/>
        <scheme val="minor"/>
      </rPr>
      <t>Exposición a QCCPs (total)</t>
    </r>
  </si>
  <si>
    <r>
      <rPr>
        <b/>
        <sz val="10"/>
        <color rgb="FF1D1D1B"/>
        <rFont val="BBVABentonSansLight"/>
        <family val="3"/>
        <scheme val="minor"/>
      </rPr>
      <t>Exposiciones por operaciones frente a QCCP (excluidos márgenes iniciales y aportaciones al fondo de garantía); de las cuales</t>
    </r>
  </si>
  <si>
    <r>
      <rPr>
        <sz val="10"/>
        <color rgb="FF676767"/>
        <rFont val="BBVABentonSansLight"/>
        <family val="3"/>
        <scheme val="minor"/>
      </rPr>
      <t>(i) Derivados OTC</t>
    </r>
  </si>
  <si>
    <r>
      <rPr>
        <sz val="10"/>
        <color rgb="FF676767"/>
        <rFont val="BBVABentonSansLight"/>
        <family val="3"/>
        <scheme val="minor"/>
      </rPr>
      <t>(ii) Derivados negociados en bolsa</t>
    </r>
  </si>
  <si>
    <r>
      <rPr>
        <sz val="10"/>
        <color rgb="FF676767"/>
        <rFont val="BBVABentonSansLight"/>
        <family val="3"/>
        <scheme val="minor"/>
      </rPr>
      <t>(iii) Operaciones de financiación con valores</t>
    </r>
  </si>
  <si>
    <r>
      <rPr>
        <sz val="10"/>
        <color rgb="FF676767"/>
        <rFont val="BBVABentonSansLight"/>
        <family val="3"/>
        <scheme val="minor"/>
      </rPr>
      <t>(iv) Conjuntos de neteo en los que se haya aprobado la compensación entre productos</t>
    </r>
  </si>
  <si>
    <r>
      <rPr>
        <sz val="10"/>
        <color rgb="FF1D1D1B"/>
        <rFont val="BBVABentonSansLight"/>
        <family val="3"/>
        <scheme val="minor"/>
      </rPr>
      <t>Margen inicial segregado</t>
    </r>
  </si>
  <si>
    <r>
      <rPr>
        <sz val="10"/>
        <color rgb="FF1D1D1B"/>
        <rFont val="BBVABentonSansLight"/>
        <family val="3"/>
        <scheme val="minor"/>
      </rPr>
      <t>Margen inicial no segregado</t>
    </r>
  </si>
  <si>
    <r>
      <rPr>
        <sz val="10"/>
        <color rgb="FF1D1D1B"/>
        <rFont val="BBVABentonSansLight"/>
        <family val="3"/>
        <scheme val="minor"/>
      </rPr>
      <t>Aportaciones desembolsadas al fondo de garantía</t>
    </r>
  </si>
  <si>
    <r>
      <rPr>
        <sz val="10"/>
        <color rgb="FF1D1D1B"/>
        <rFont val="BBVABentonSansLight"/>
        <family val="3"/>
        <scheme val="minor"/>
      </rPr>
      <t>Cálculo alternativo de fondos propios para exposiciones</t>
    </r>
  </si>
  <si>
    <r>
      <rPr>
        <b/>
        <sz val="10"/>
        <color rgb="FF08467A"/>
        <rFont val="BBVABentonSansLight"/>
        <family val="3"/>
        <scheme val="minor"/>
      </rPr>
      <t>Exposición a CCP no admisibles (total)</t>
    </r>
  </si>
  <si>
    <r>
      <rPr>
        <b/>
        <sz val="10"/>
        <color rgb="FF1D1D1B"/>
        <rFont val="BBVABentonSansLight"/>
        <family val="3"/>
        <scheme val="minor"/>
      </rPr>
      <t>Exposiciones por operaciones frente a CCP no admisibles (excluidos márgenes iniciales y aportaciones al fondo de garantía); de las cuales</t>
    </r>
  </si>
  <si>
    <r>
      <rPr>
        <sz val="10"/>
        <color rgb="FF1D1D1B"/>
        <rFont val="BBVABentonSansLight"/>
        <family val="3"/>
        <scheme val="minor"/>
      </rPr>
      <t>Aportaciones no desembolsadas al fondo de garantía</t>
    </r>
  </si>
  <si>
    <r>
      <rPr>
        <b/>
        <sz val="10"/>
        <color rgb="FF08467A"/>
        <rFont val="BBVABentonSansLight"/>
        <family val="3"/>
        <scheme val="minor"/>
      </rPr>
      <t>Valor de la exposición</t>
    </r>
  </si>
  <si>
    <r>
      <rPr>
        <b/>
        <sz val="10"/>
        <color rgb="FFFFFFFF"/>
        <rFont val="BBVABentonSansLight"/>
        <family val="3"/>
        <scheme val="minor"/>
      </rPr>
      <t>Total de carteras sujetas al método avanzado</t>
    </r>
  </si>
  <si>
    <r>
      <rPr>
        <sz val="10"/>
        <color rgb="FF1D1D1B"/>
        <rFont val="BBVABentonSansLight"/>
        <family val="3"/>
        <scheme val="minor"/>
      </rPr>
      <t>(i) Componente VaR (incluido multiplicador x3)</t>
    </r>
  </si>
  <si>
    <r>
      <rPr>
        <sz val="10"/>
        <color rgb="FF1D1D1B"/>
        <rFont val="BBVABentonSansLight"/>
        <family val="3"/>
        <scheme val="minor"/>
      </rPr>
      <t>(ii) Componente SVaR (incluido multiplicador x3)</t>
    </r>
  </si>
  <si>
    <r>
      <rPr>
        <sz val="10"/>
        <color rgb="FF1D1D1B"/>
        <rFont val="BBVABentonSansLight"/>
        <family val="3"/>
        <scheme val="minor"/>
      </rPr>
      <t>Todas las carteras sujetas al método estándar</t>
    </r>
  </si>
  <si>
    <r>
      <rPr>
        <b/>
        <sz val="10"/>
        <color rgb="FFFFFFFF"/>
        <rFont val="BBVABentonSansLight"/>
        <family val="3"/>
        <scheme val="minor"/>
      </rPr>
      <t>Total sujeto al requerimiento de capital por CVA</t>
    </r>
  </si>
  <si>
    <r>
      <rPr>
        <b/>
        <sz val="10"/>
        <color rgb="FF08467A"/>
        <rFont val="BBVABentonSansLight"/>
        <family val="3"/>
        <scheme val="minor"/>
      </rPr>
      <t>Coberturas de derivados de crédito</t>
    </r>
  </si>
  <si>
    <r>
      <rPr>
        <b/>
        <sz val="10"/>
        <color rgb="FF08467A"/>
        <rFont val="BBVABentonSansLight"/>
        <family val="3"/>
        <scheme val="minor"/>
      </rPr>
      <t>Protección comprada</t>
    </r>
  </si>
  <si>
    <r>
      <rPr>
        <b/>
        <sz val="10"/>
        <color rgb="FF08467A"/>
        <rFont val="BBVABentonSansLight"/>
        <family val="3"/>
        <scheme val="minor"/>
      </rPr>
      <t>Protección vendida</t>
    </r>
  </si>
  <si>
    <r>
      <rPr>
        <b/>
        <sz val="10"/>
        <color rgb="FF08467A"/>
        <rFont val="BBVABentonSansLight"/>
        <family val="3"/>
        <scheme val="minor"/>
      </rPr>
      <t>Otros derivados
de crédito</t>
    </r>
  </si>
  <si>
    <r>
      <rPr>
        <b/>
        <sz val="10"/>
        <color rgb="FF1D1D1B"/>
        <rFont val="BBVABentonSansLight"/>
        <family val="3"/>
        <scheme val="minor"/>
      </rPr>
      <t>Nocionales</t>
    </r>
  </si>
  <si>
    <r>
      <rPr>
        <sz val="10"/>
        <color rgb="FF1D1D1B"/>
        <rFont val="BBVABentonSansLight"/>
        <family val="3"/>
        <scheme val="minor"/>
      </rPr>
      <t>Swaps de incumplimiento crediticio de referencia única</t>
    </r>
  </si>
  <si>
    <r>
      <rPr>
        <sz val="10"/>
        <color rgb="FF1D1D1B"/>
        <rFont val="BBVABentonSansLight"/>
        <family val="3"/>
        <scheme val="minor"/>
      </rPr>
      <t>Swaps de incumplimiento crediticio indiciado</t>
    </r>
  </si>
  <si>
    <r>
      <rPr>
        <sz val="10"/>
        <color rgb="FF1D1D1B"/>
        <rFont val="BBVABentonSansLight"/>
        <family val="3"/>
        <scheme val="minor"/>
      </rPr>
      <t>Swaps de tasa de rendimiento total</t>
    </r>
  </si>
  <si>
    <r>
      <rPr>
        <sz val="10"/>
        <color rgb="FF1D1D1B"/>
        <rFont val="BBVABentonSansLight"/>
        <family val="3"/>
        <scheme val="minor"/>
      </rPr>
      <t>Opciones de crédito</t>
    </r>
  </si>
  <si>
    <r>
      <rPr>
        <sz val="10"/>
        <color rgb="FF1D1D1B"/>
        <rFont val="BBVABentonSansLight"/>
        <family val="3"/>
        <scheme val="minor"/>
      </rPr>
      <t>Otros derivados del crédito</t>
    </r>
  </si>
  <si>
    <r>
      <rPr>
        <b/>
        <sz val="10"/>
        <color rgb="FF08467A"/>
        <rFont val="BBVABentonSansLight"/>
        <family val="3"/>
        <scheme val="minor"/>
      </rPr>
      <t>Valores razonables</t>
    </r>
  </si>
  <si>
    <r>
      <rPr>
        <sz val="10"/>
        <color rgb="FF1D1D1B"/>
        <rFont val="BBVABentonSansLight"/>
        <family val="3"/>
        <scheme val="minor"/>
      </rPr>
      <t>Valor razonable positivo (activo)</t>
    </r>
  </si>
  <si>
    <r>
      <rPr>
        <sz val="10"/>
        <color rgb="FF1D1D1B"/>
        <rFont val="BBVABentonSansLight"/>
        <family val="3"/>
        <scheme val="minor"/>
      </rPr>
      <t>Valor razonable negativo (pasivo)</t>
    </r>
  </si>
  <si>
    <r>
      <rPr>
        <b/>
        <sz val="10"/>
        <color rgb="FF08467A"/>
        <rFont val="BBVABentonSansLight"/>
        <family val="3"/>
        <scheme val="minor"/>
      </rPr>
      <t>Garantías reales utilizadas en operaciones de derivados</t>
    </r>
  </si>
  <si>
    <r>
      <rPr>
        <b/>
        <sz val="10"/>
        <color rgb="FF08467A"/>
        <rFont val="BBVABentonSansLight"/>
        <family val="3"/>
        <scheme val="minor"/>
      </rPr>
      <t>Garantías reales utilizadas en operaciones de financiación de valores (SFTs)</t>
    </r>
  </si>
  <si>
    <r>
      <rPr>
        <b/>
        <sz val="10"/>
        <color rgb="FF08467A"/>
        <rFont val="BBVABentonSansLight"/>
        <family val="3"/>
        <scheme val="minor"/>
      </rPr>
      <t>Valor razonable de las garantías reales recibidas</t>
    </r>
  </si>
  <si>
    <r>
      <rPr>
        <b/>
        <sz val="10"/>
        <color rgb="FF08467A"/>
        <rFont val="BBVABentonSansLight"/>
        <family val="3"/>
        <scheme val="minor"/>
      </rPr>
      <t>Valor razonable de las garantías reales entregadas</t>
    </r>
  </si>
  <si>
    <r>
      <rPr>
        <b/>
        <sz val="10"/>
        <color rgb="FF08467A"/>
        <rFont val="BBVABentonSansLight"/>
        <family val="3"/>
        <scheme val="minor"/>
      </rPr>
      <t>Valor razonable de las garantías reales
recibidas</t>
    </r>
  </si>
  <si>
    <r>
      <rPr>
        <b/>
        <sz val="10"/>
        <color rgb="FF08467A"/>
        <rFont val="BBVABentonSansLight"/>
        <family val="3"/>
        <scheme val="minor"/>
      </rPr>
      <t>Valor razonable de las garantías reales
entregadas</t>
    </r>
  </si>
  <si>
    <r>
      <rPr>
        <b/>
        <sz val="10"/>
        <color rgb="FF08467A"/>
        <rFont val="BBVABentonSansLight"/>
        <family val="3"/>
        <scheme val="minor"/>
      </rPr>
      <t>Segregadas</t>
    </r>
    <r>
      <rPr>
        <b/>
        <vertAlign val="superscript"/>
        <sz val="10"/>
        <color rgb="FF08467A"/>
        <rFont val="BBVABentonSansLight"/>
        <family val="3"/>
        <scheme val="minor"/>
      </rPr>
      <t>(1)</t>
    </r>
  </si>
  <si>
    <r>
      <rPr>
        <b/>
        <sz val="10"/>
        <color rgb="FF08467A"/>
        <rFont val="BBVABentonSansLight"/>
        <family val="3"/>
        <scheme val="minor"/>
      </rPr>
      <t>No segregadas</t>
    </r>
    <r>
      <rPr>
        <b/>
        <vertAlign val="superscript"/>
        <sz val="10"/>
        <color rgb="FF08467A"/>
        <rFont val="BBVABentonSansLight"/>
        <family val="3"/>
        <scheme val="minor"/>
      </rPr>
      <t>(2)</t>
    </r>
  </si>
  <si>
    <r>
      <rPr>
        <sz val="10"/>
        <color rgb="FF1D1D1B"/>
        <rFont val="BBVABentonSansLight"/>
        <family val="3"/>
        <scheme val="minor"/>
      </rPr>
      <t>Efectivo – moneda local</t>
    </r>
  </si>
  <si>
    <r>
      <rPr>
        <sz val="10"/>
        <color rgb="FF1D1D1B"/>
        <rFont val="BBVABentonSansLight"/>
        <family val="3"/>
        <scheme val="minor"/>
      </rPr>
      <t>Efectivo – otras monedas</t>
    </r>
  </si>
  <si>
    <r>
      <rPr>
        <sz val="10"/>
        <color rgb="FF1D1D1B"/>
        <rFont val="BBVABentonSansLight"/>
        <family val="3"/>
        <scheme val="minor"/>
      </rPr>
      <t>Deuda soberana nacional</t>
    </r>
  </si>
  <si>
    <r>
      <rPr>
        <sz val="10"/>
        <color rgb="FF1D1D1B"/>
        <rFont val="BBVABentonSansLight"/>
        <family val="3"/>
        <scheme val="minor"/>
      </rPr>
      <t>Otra deuda soberana</t>
    </r>
  </si>
  <si>
    <r>
      <rPr>
        <sz val="10"/>
        <color rgb="FF1D1D1B"/>
        <rFont val="BBVABentonSansLight"/>
        <family val="3"/>
        <scheme val="minor"/>
      </rPr>
      <t>Deuda de agencias públicas</t>
    </r>
  </si>
  <si>
    <r>
      <rPr>
        <sz val="10"/>
        <color rgb="FF1D1D1B"/>
        <rFont val="BBVABentonSansLight"/>
        <family val="3"/>
        <scheme val="minor"/>
      </rPr>
      <t>Bonos corporativos</t>
    </r>
  </si>
  <si>
    <r>
      <rPr>
        <sz val="10"/>
        <color rgb="FF1D1D1B"/>
        <rFont val="BBVABentonSansLight"/>
        <family val="3"/>
        <scheme val="minor"/>
      </rPr>
      <t>Acciones</t>
    </r>
  </si>
  <si>
    <r>
      <rPr>
        <sz val="10"/>
        <color rgb="FF1D1D1B"/>
        <rFont val="BBVABentonSansLight"/>
        <family val="3"/>
        <scheme val="minor"/>
      </rPr>
      <t>Otro colateral</t>
    </r>
  </si>
  <si>
    <r>
      <rPr>
        <b/>
        <sz val="10"/>
        <color rgb="FF08467A"/>
        <rFont val="BBVABentonSansLight"/>
        <family val="3"/>
        <scheme val="minor"/>
      </rPr>
      <t>Escala de PD a 31/12/2017</t>
    </r>
    <r>
      <rPr>
        <b/>
        <vertAlign val="superscript"/>
        <sz val="10"/>
        <color rgb="FF08467A"/>
        <rFont val="BBVABentonSansLight"/>
        <family val="3"/>
        <scheme val="minor"/>
      </rPr>
      <t>(1)</t>
    </r>
  </si>
  <si>
    <r>
      <rPr>
        <b/>
        <sz val="10"/>
        <color rgb="FF08467A"/>
        <rFont val="BBVABentonSansLight"/>
        <family val="3"/>
        <scheme val="minor"/>
      </rPr>
      <t>EAD después de la reducción del riesgo de crédito
(CRM)</t>
    </r>
  </si>
  <si>
    <r>
      <rPr>
        <b/>
        <sz val="10"/>
        <color rgb="FF08467A"/>
        <rFont val="BBVABentonSansLight"/>
        <family val="3"/>
        <scheme val="minor"/>
      </rPr>
      <t>PD
media</t>
    </r>
    <r>
      <rPr>
        <b/>
        <vertAlign val="superscript"/>
        <sz val="10"/>
        <color rgb="FF08467A"/>
        <rFont val="BBVABentonSansLight"/>
        <family val="3"/>
        <scheme val="minor"/>
      </rPr>
      <t>(2)</t>
    </r>
  </si>
  <si>
    <r>
      <rPr>
        <b/>
        <sz val="10"/>
        <color rgb="FF08467A"/>
        <rFont val="BBVABentonSansLight"/>
        <family val="3"/>
        <scheme val="minor"/>
      </rPr>
      <t>LGD
media</t>
    </r>
    <r>
      <rPr>
        <b/>
        <vertAlign val="superscript"/>
        <sz val="10"/>
        <color rgb="FF08467A"/>
        <rFont val="BBVABentonSansLight"/>
        <family val="3"/>
        <scheme val="minor"/>
      </rPr>
      <t>(3)</t>
    </r>
  </si>
  <si>
    <r>
      <rPr>
        <b/>
        <sz val="10"/>
        <color rgb="FF08467A"/>
        <rFont val="BBVABentonSansLight"/>
        <family val="3"/>
        <scheme val="minor"/>
      </rPr>
      <t>Vencimiento medio (días)</t>
    </r>
    <r>
      <rPr>
        <b/>
        <vertAlign val="superscript"/>
        <sz val="10"/>
        <color rgb="FF08467A"/>
        <rFont val="BBVABentonSansLight"/>
        <family val="3"/>
        <scheme val="minor"/>
      </rPr>
      <t>(4)</t>
    </r>
  </si>
  <si>
    <r>
      <rPr>
        <sz val="10"/>
        <color rgb="FF1D1D1B"/>
        <rFont val="BBVABentonSansLight"/>
        <family val="3"/>
        <scheme val="minor"/>
      </rPr>
      <t>0,00 to &lt;0,15</t>
    </r>
  </si>
  <si>
    <r>
      <rPr>
        <sz val="10"/>
        <color rgb="FF1D1D1B"/>
        <rFont val="BBVABentonSansLight"/>
        <family val="3"/>
        <scheme val="minor"/>
      </rPr>
      <t>0,15 to &lt;0,25</t>
    </r>
  </si>
  <si>
    <r>
      <rPr>
        <sz val="10"/>
        <color rgb="FF1D1D1B"/>
        <rFont val="BBVABentonSansLight"/>
        <family val="3"/>
        <scheme val="minor"/>
      </rPr>
      <t>0,25 to &lt;0,50</t>
    </r>
  </si>
  <si>
    <r>
      <rPr>
        <sz val="10"/>
        <color rgb="FF1D1D1B"/>
        <rFont val="BBVABentonSansLight"/>
        <family val="3"/>
        <scheme val="minor"/>
      </rPr>
      <t>0,50 to &lt;0,75</t>
    </r>
  </si>
  <si>
    <r>
      <rPr>
        <sz val="10"/>
        <color rgb="FF1D1D1B"/>
        <rFont val="BBVABentonSansLight"/>
        <family val="3"/>
        <scheme val="minor"/>
      </rPr>
      <t>0,75 to &lt;2,50</t>
    </r>
  </si>
  <si>
    <r>
      <rPr>
        <sz val="10"/>
        <color rgb="FF1D1D1B"/>
        <rFont val="BBVABentonSansLight"/>
        <family val="3"/>
        <scheme val="minor"/>
      </rPr>
      <t>2,50 a &lt;10,00</t>
    </r>
  </si>
  <si>
    <r>
      <rPr>
        <sz val="10"/>
        <color rgb="FF1D1D1B"/>
        <rFont val="BBVABentonSansLight"/>
        <family val="3"/>
        <scheme val="minor"/>
      </rPr>
      <t>10,00 a &lt;100,00</t>
    </r>
  </si>
  <si>
    <r>
      <rPr>
        <sz val="10"/>
        <color rgb="FF1D1D1B"/>
        <rFont val="BBVABentonSansLight"/>
        <family val="3"/>
        <scheme val="minor"/>
      </rPr>
      <t>2,50 to &lt;10,00</t>
    </r>
  </si>
  <si>
    <r>
      <rPr>
        <sz val="10"/>
        <color rgb="FF1D1D1B"/>
        <rFont val="BBVABentonSansLight"/>
        <family val="3"/>
        <scheme val="minor"/>
      </rPr>
      <t>10,00 to &lt;100,00</t>
    </r>
  </si>
  <si>
    <r>
      <rPr>
        <b/>
        <sz val="10"/>
        <color rgb="FF1D1D1B"/>
        <rFont val="BBVABentonSansLight"/>
        <family val="3"/>
        <scheme val="minor"/>
      </rPr>
      <t>Empresas PYMES</t>
    </r>
  </si>
  <si>
    <r>
      <rPr>
        <b/>
        <sz val="10"/>
        <color rgb="FF1D1D1B"/>
        <rFont val="BBVABentonSansLight"/>
        <family val="3"/>
        <scheme val="minor"/>
      </rPr>
      <t>Empresas No Pymes</t>
    </r>
  </si>
  <si>
    <r>
      <rPr>
        <b/>
        <sz val="10"/>
        <color rgb="FF1D1D1B"/>
        <rFont val="BBVABentonSansLight"/>
        <family val="3"/>
        <scheme val="minor"/>
      </rPr>
      <t>Otras exposiciones minoristas - PYMEs</t>
    </r>
  </si>
  <si>
    <r>
      <rPr>
        <b/>
        <sz val="10"/>
        <color rgb="FF1D1D1B"/>
        <rFont val="BBVABentonSansLight"/>
        <family val="3"/>
        <scheme val="minor"/>
      </rPr>
      <t>Otras exposiciones minoristas - No PYMEs</t>
    </r>
  </si>
  <si>
    <r>
      <rPr>
        <b/>
        <sz val="10"/>
        <color rgb="FF1D1D1B"/>
        <rFont val="BBVABentonSansLight"/>
        <family val="3"/>
        <scheme val="minor"/>
      </rPr>
      <t>Empresas - Financiación Especializada</t>
    </r>
  </si>
  <si>
    <r>
      <rPr>
        <sz val="10"/>
        <color rgb="FF676767"/>
        <rFont val="BBVABentonSansLight"/>
        <family val="3"/>
        <scheme val="minor"/>
      </rPr>
      <t>EU CCR4 - Método IRB: exposiciones al riesgo de contraparte por cartera y escala de PD</t>
    </r>
  </si>
  <si>
    <r>
      <rPr>
        <b/>
        <sz val="10"/>
        <color rgb="FF08467A"/>
        <rFont val="BBVABentonSansLight"/>
        <family val="3"/>
        <scheme val="minor"/>
      </rPr>
      <t>Coste de reposición / Valor actual de mercado</t>
    </r>
  </si>
  <si>
    <r>
      <rPr>
        <b/>
        <sz val="10"/>
        <color rgb="FF08467A"/>
        <rFont val="BBVABentonSansLight"/>
        <family val="3"/>
        <scheme val="minor"/>
      </rPr>
      <t>Posible exposición crediticia
futura</t>
    </r>
  </si>
  <si>
    <r>
      <rPr>
        <b/>
        <sz val="10"/>
        <color rgb="FF08467A"/>
        <rFont val="BBVABentonSansLight"/>
        <family val="3"/>
        <scheme val="minor"/>
      </rPr>
      <t>EAD
después de CRM</t>
    </r>
  </si>
  <si>
    <r>
      <rPr>
        <sz val="10"/>
        <color rgb="FF1D1D1B"/>
        <rFont val="BBVABentonSansLight"/>
        <family val="3"/>
        <scheme val="minor"/>
      </rPr>
      <t>Valoración a precios de mercado (Mark to market)</t>
    </r>
  </si>
  <si>
    <r>
      <rPr>
        <sz val="10"/>
        <color rgb="FF1D1D1B"/>
        <rFont val="BBVABentonSansLight"/>
        <family val="3"/>
        <scheme val="minor"/>
      </rPr>
      <t>Método de Modelos Internos (para derivados y SFT)</t>
    </r>
  </si>
  <si>
    <r>
      <rPr>
        <sz val="10"/>
        <color rgb="FF1D1D1B"/>
        <rFont val="BBVABentonSansLight"/>
        <family val="3"/>
        <scheme val="minor"/>
      </rPr>
      <t>Enfoque simple para la mitigación del riesgo de crédito (para SFT)</t>
    </r>
  </si>
  <si>
    <r>
      <rPr>
        <sz val="10"/>
        <color rgb="FF1D1D1B"/>
        <rFont val="BBVABentonSansLight"/>
        <family val="3"/>
        <scheme val="minor"/>
      </rPr>
      <t>Enfoque integral para la mitigación del riesgo de crédito (para SFT)</t>
    </r>
  </si>
  <si>
    <r>
      <rPr>
        <sz val="10"/>
        <color rgb="FF1D1D1B"/>
        <rFont val="BBVABentonSansLight"/>
        <family val="3"/>
        <scheme val="minor"/>
      </rPr>
      <t>VaR para SFT</t>
    </r>
  </si>
  <si>
    <r>
      <rPr>
        <b/>
        <sz val="10"/>
        <color rgb="FF08467A"/>
        <rFont val="BBVABentonSansLight"/>
        <family val="3"/>
        <scheme val="minor"/>
      </rPr>
      <t>Importe en libros neto</t>
    </r>
  </si>
  <si>
    <r>
      <rPr>
        <b/>
        <sz val="10"/>
        <color rgb="FF08467A"/>
        <rFont val="BBVABentonSansLight"/>
        <family val="3"/>
        <scheme val="minor"/>
      </rPr>
      <t>Beneficios de la compensación</t>
    </r>
  </si>
  <si>
    <r>
      <rPr>
        <b/>
        <sz val="10"/>
        <color rgb="FF08467A"/>
        <rFont val="BBVABentonSansLight"/>
        <family val="3"/>
        <scheme val="minor"/>
      </rPr>
      <t>Exposición crediticia actual compensada</t>
    </r>
  </si>
  <si>
    <r>
      <rPr>
        <b/>
        <sz val="10"/>
        <color rgb="FF08467A"/>
        <rFont val="BBVABentonSansLight"/>
        <family val="3"/>
        <scheme val="minor"/>
      </rPr>
      <t>Garantías reales mantenidas</t>
    </r>
  </si>
  <si>
    <r>
      <rPr>
        <b/>
        <sz val="10"/>
        <color rgb="FF08467A"/>
        <rFont val="BBVABentonSansLight"/>
        <family val="3"/>
        <scheme val="minor"/>
      </rPr>
      <t>Exposición crediticia neta</t>
    </r>
  </si>
  <si>
    <r>
      <rPr>
        <sz val="10"/>
        <color rgb="FF1D1D1B"/>
        <rFont val="BBVABentonSansLight"/>
        <family val="3"/>
        <scheme val="minor"/>
      </rPr>
      <t>Derivados (2)</t>
    </r>
  </si>
  <si>
    <r>
      <rPr>
        <sz val="10"/>
        <color rgb="FF1D1D1B"/>
        <rFont val="BBVABentonSansLight"/>
        <family val="3"/>
        <scheme val="minor"/>
      </rPr>
      <t>Compensación entre productos</t>
    </r>
  </si>
  <si>
    <r>
      <rPr>
        <b/>
        <sz val="10"/>
        <color rgb="FF08467A"/>
        <rFont val="BBVABentonSansLight"/>
        <family val="3"/>
        <scheme val="minor"/>
      </rPr>
      <t>Categorías</t>
    </r>
  </si>
  <si>
    <r>
      <rPr>
        <b/>
        <sz val="10"/>
        <color rgb="FF08467A"/>
        <rFont val="BBVABentonSansLight"/>
        <family val="3"/>
        <scheme val="minor"/>
      </rPr>
      <t>Importe en balance</t>
    </r>
    <r>
      <rPr>
        <b/>
        <vertAlign val="superscript"/>
        <sz val="10"/>
        <color rgb="FF08467A"/>
        <rFont val="BBVABentonSansLight"/>
        <family val="3"/>
        <scheme val="minor"/>
      </rPr>
      <t>(1)</t>
    </r>
  </si>
  <si>
    <r>
      <rPr>
        <b/>
        <sz val="10"/>
        <color rgb="FF08467A"/>
        <rFont val="BBVABentonSansLight"/>
        <family val="3"/>
        <scheme val="minor"/>
      </rPr>
      <t>Ponderación del riesgo</t>
    </r>
  </si>
  <si>
    <r>
      <rPr>
        <b/>
        <sz val="10"/>
        <color rgb="FF08467A"/>
        <rFont val="BBVABentonSansLight"/>
        <family val="3"/>
        <scheme val="minor"/>
      </rPr>
      <t>Importe de la exposición</t>
    </r>
    <r>
      <rPr>
        <b/>
        <vertAlign val="superscript"/>
        <sz val="10"/>
        <color rgb="FF08467A"/>
        <rFont val="BBVABentonSansLight"/>
        <family val="3"/>
        <scheme val="minor"/>
      </rPr>
      <t>(3)</t>
    </r>
  </si>
  <si>
    <r>
      <rPr>
        <sz val="10"/>
        <color rgb="FF1D1D1B"/>
        <rFont val="BBVABentonSansLight"/>
        <family val="3"/>
        <scheme val="minor"/>
      </rPr>
      <t>Método simple- Exposiciones de renta variable privada</t>
    </r>
  </si>
  <si>
    <r>
      <rPr>
        <sz val="10"/>
        <color rgb="FF1D1D1B"/>
        <rFont val="BBVABentonSansLight"/>
        <family val="3"/>
        <scheme val="minor"/>
      </rPr>
      <t>Método simple- Exposiciones de  renta variable negociada en mercados organizados</t>
    </r>
  </si>
  <si>
    <r>
      <rPr>
        <sz val="10"/>
        <color rgb="FF1D1D1B"/>
        <rFont val="BBVABentonSansLight"/>
        <family val="3"/>
        <scheme val="minor"/>
      </rPr>
      <t>Método simple- Otras exposiciones de renta variable</t>
    </r>
  </si>
  <si>
    <r>
      <rPr>
        <sz val="10"/>
        <color rgb="FF1D1D1B"/>
        <rFont val="BBVABentonSansLight"/>
        <family val="3"/>
        <scheme val="minor"/>
      </rPr>
      <t>Exposiciones sujetas a ponderación de riesgo del 250%</t>
    </r>
  </si>
  <si>
    <r>
      <rPr>
        <sz val="10"/>
        <color rgb="FF1D1D1B"/>
        <rFont val="BBVABentonSansLight"/>
        <family val="3"/>
        <scheme val="minor"/>
      </rPr>
      <t>Modelo interno</t>
    </r>
  </si>
  <si>
    <r>
      <rPr>
        <sz val="10"/>
        <color rgb="FF1D1D1B"/>
        <rFont val="BBVABentonSansLight"/>
        <family val="3"/>
        <scheme val="minor"/>
      </rPr>
      <t>Método PD/LGD</t>
    </r>
  </si>
  <si>
    <r>
      <rPr>
        <b/>
        <sz val="10"/>
        <color rgb="FF08467A"/>
        <rFont val="BBVABentonSansLight"/>
        <family val="3"/>
        <scheme val="minor"/>
      </rPr>
      <t>Financiación especializada</t>
    </r>
  </si>
  <si>
    <r>
      <rPr>
        <b/>
        <sz val="10"/>
        <color rgb="FF08467A"/>
        <rFont val="BBVABentonSansLight"/>
        <family val="3"/>
        <scheme val="minor"/>
      </rPr>
      <t>Categorías regulatorias</t>
    </r>
  </si>
  <si>
    <r>
      <rPr>
        <b/>
        <sz val="10"/>
        <color rgb="FF08467A"/>
        <rFont val="BBVABentonSansLight"/>
        <family val="3"/>
        <scheme val="minor"/>
      </rPr>
      <t>Vencimiento residual</t>
    </r>
  </si>
  <si>
    <r>
      <rPr>
        <b/>
        <sz val="10"/>
        <color rgb="FF08467A"/>
        <rFont val="BBVABentonSansLight"/>
        <family val="3"/>
        <scheme val="minor"/>
      </rPr>
      <t>Importe fuera de balance</t>
    </r>
    <r>
      <rPr>
        <b/>
        <vertAlign val="superscript"/>
        <sz val="10"/>
        <color rgb="FF08467A"/>
        <rFont val="BBVABentonSansLight"/>
        <family val="3"/>
        <scheme val="minor"/>
      </rPr>
      <t>(2)</t>
    </r>
  </si>
  <si>
    <r>
      <rPr>
        <b/>
        <sz val="10"/>
        <color rgb="FF08467A"/>
        <rFont val="BBVABentonSansLight"/>
        <family val="3"/>
        <scheme val="minor"/>
      </rPr>
      <t>Pérdida esperada</t>
    </r>
  </si>
  <si>
    <r>
      <rPr>
        <sz val="10"/>
        <color rgb="FF1D1D1B"/>
        <rFont val="BBVABentonSansLight"/>
        <family val="3"/>
        <scheme val="minor"/>
      </rPr>
      <t>Categoría 1</t>
    </r>
  </si>
  <si>
    <r>
      <rPr>
        <sz val="10"/>
        <color rgb="FF1D1D1B"/>
        <rFont val="BBVABentonSansLight"/>
        <family val="3"/>
        <scheme val="minor"/>
      </rPr>
      <t>Inferior a 2,5 años</t>
    </r>
  </si>
  <si>
    <r>
      <rPr>
        <sz val="10"/>
        <color rgb="FF1D1D1B"/>
        <rFont val="BBVABentonSansLight"/>
        <family val="3"/>
        <scheme val="minor"/>
      </rPr>
      <t>Igual o superior a 2,5 años</t>
    </r>
  </si>
  <si>
    <r>
      <rPr>
        <sz val="10"/>
        <color rgb="FF1D1D1B"/>
        <rFont val="BBVABentonSansLight"/>
        <family val="3"/>
        <scheme val="minor"/>
      </rPr>
      <t>Categoría 2</t>
    </r>
  </si>
  <si>
    <r>
      <rPr>
        <sz val="10"/>
        <color rgb="FF1D1D1B"/>
        <rFont val="BBVABentonSansLight"/>
        <family val="3"/>
        <scheme val="minor"/>
      </rPr>
      <t>Categoría 3</t>
    </r>
  </si>
  <si>
    <r>
      <rPr>
        <sz val="10"/>
        <color rgb="FF1D1D1B"/>
        <rFont val="BBVABentonSansLight"/>
        <family val="3"/>
        <scheme val="minor"/>
      </rPr>
      <t>Categoría 4</t>
    </r>
  </si>
  <si>
    <r>
      <rPr>
        <sz val="10"/>
        <color rgb="FF1D1D1B"/>
        <rFont val="BBVABentonSansLight"/>
        <family val="3"/>
        <scheme val="minor"/>
      </rPr>
      <t>Categoría 5</t>
    </r>
  </si>
  <si>
    <r>
      <rPr>
        <b/>
        <sz val="10"/>
        <color rgb="FF08467A"/>
        <rFont val="BBVABentonSansLight"/>
        <family val="3"/>
        <scheme val="minor"/>
      </rPr>
      <t>Inferior a 2,5 años</t>
    </r>
  </si>
  <si>
    <r>
      <rPr>
        <b/>
        <sz val="10"/>
        <color rgb="FFFFFFFF"/>
        <rFont val="BBVABentonSansLight"/>
        <family val="3"/>
        <scheme val="minor"/>
      </rPr>
      <t>Igual o superior a 2,5 años</t>
    </r>
  </si>
  <si>
    <r>
      <rPr>
        <b/>
        <sz val="10"/>
        <color rgb="FF08467A"/>
        <rFont val="BBVABentonSansLight"/>
        <family val="3"/>
        <scheme val="minor"/>
      </rPr>
      <t>Importe de los APRs</t>
    </r>
  </si>
  <si>
    <t>Requerimientos de capital</t>
  </si>
  <si>
    <t>31-12-17
Phased-In</t>
  </si>
  <si>
    <r>
      <t xml:space="preserve">Del cual: con el método estándar </t>
    </r>
    <r>
      <rPr>
        <vertAlign val="superscript"/>
        <sz val="10"/>
        <color rgb="FF1D1D1B"/>
        <rFont val="BBVABentonSansLight"/>
        <family val="3"/>
        <scheme val="minor"/>
      </rPr>
      <t>(5)</t>
    </r>
  </si>
  <si>
    <r>
      <t xml:space="preserve">Del cual: renta variable según el método IRB con el método de ponderación simple por riesgo </t>
    </r>
    <r>
      <rPr>
        <vertAlign val="superscript"/>
        <sz val="10"/>
        <color rgb="FF1D1D1B"/>
        <rFont val="BBVABentonSansLight"/>
        <family val="3"/>
        <scheme val="minor"/>
      </rPr>
      <t>(6)</t>
    </r>
  </si>
  <si>
    <t>Ajuste por riesgo de crédito</t>
  </si>
  <si>
    <t>Valor plenamente ajustado de la exposición (5)</t>
  </si>
  <si>
    <r>
      <rPr>
        <b/>
        <sz val="10"/>
        <color rgb="FF676767"/>
        <rFont val="BBVABentonSansLight"/>
        <family val="3"/>
        <scheme val="minor"/>
      </rPr>
      <t xml:space="preserve">Tabla 1. </t>
    </r>
    <r>
      <rPr>
        <sz val="10"/>
        <color rgb="FF676767"/>
        <rFont val="BBVABentonSansLight"/>
        <family val="3"/>
        <scheme val="minor"/>
      </rPr>
      <t xml:space="preserve">Distribución geográfica de las exposiciones crediticias pertinentes para el cálculo del colchón de capital anticíclico </t>
    </r>
    <r>
      <rPr>
        <sz val="10"/>
        <color rgb="FF00A5E1"/>
        <rFont val="BBVABentonSansLight"/>
        <family val="3"/>
        <scheme val="minor"/>
      </rPr>
      <t>(Millones de euros. 30-06-18)</t>
    </r>
  </si>
  <si>
    <r>
      <rPr>
        <b/>
        <sz val="10"/>
        <color rgb="FF676767"/>
        <rFont val="BBVABentonSansLight"/>
        <family val="3"/>
        <scheme val="minor"/>
      </rPr>
      <t xml:space="preserve">Tabla 3. </t>
    </r>
    <r>
      <rPr>
        <sz val="10"/>
        <color rgb="FF676767"/>
        <rFont val="BBVABentonSansLight"/>
        <family val="3"/>
        <scheme val="minor"/>
      </rPr>
      <t xml:space="preserve">Importe de los recursos propios </t>
    </r>
    <r>
      <rPr>
        <sz val="10"/>
        <color rgb="FF00A5E1"/>
        <rFont val="BBVABentonSansLight"/>
        <family val="3"/>
        <scheme val="minor"/>
      </rPr>
      <t>(Millones de euros)</t>
    </r>
  </si>
  <si>
    <t>a)  Capital y prima de emisión</t>
  </si>
  <si>
    <t>b)  Ganancias acumuladas</t>
  </si>
  <si>
    <t>c)  Otros ingresos acumulados (y otras reservas)</t>
  </si>
  <si>
    <t>d)  Participaciones minoritarias</t>
  </si>
  <si>
    <t>e)  Beneficios provisionales</t>
  </si>
  <si>
    <t>f)  Ajustes de valor adicionales</t>
  </si>
  <si>
    <t>g)  Activos intangibles</t>
  </si>
  <si>
    <t>h)  Activos por impuestos diferidos</t>
  </si>
  <si>
    <t>i)  Reservas al valor razonable conexas a pérdidas o ganancias por coberturas de flujos de efectivo</t>
  </si>
  <si>
    <t>j)  Pérdidas esperadas renta variable</t>
  </si>
  <si>
    <t>k)  Pérdidas o ganancias por pasivos valorados al valor razonable</t>
  </si>
  <si>
    <t>l)  Tenencias directas e indirectas de instrumentos propios</t>
  </si>
  <si>
    <t>m)  Titulizaciones tramos al 1250%</t>
  </si>
  <si>
    <t>n)  Ajustes transitorios CET1</t>
  </si>
  <si>
    <t>o)  Otras deducciones admisibles de CET1</t>
  </si>
  <si>
    <t>p)  Instrumentos de capital y primas de emisión clasificados como pasivo</t>
  </si>
  <si>
    <t>q)  Elementos a que se refiere el artículo 484 (4) de la CRR</t>
  </si>
  <si>
    <t>r)  Capital de nivel 1 admisible incluido en el capital de nivel 1 adicional consolidado emitido por filiales y en manos de terceros</t>
  </si>
  <si>
    <t>s)  Ajustes transitorios Tier 1</t>
  </si>
  <si>
    <t>t)  Instrumentos de capital y primas de emisión</t>
  </si>
  <si>
    <t>u)  Importes de los elementos admisible, de acuerdo al art. 484</t>
  </si>
  <si>
    <t>v)  Instrumentos de fondos propios admisibles incluidos en Tier 2 consolidado emitidos por filiales y en manos de terceros</t>
  </si>
  <si>
    <t xml:space="preserve">  -De los cuales: los instrumentos emitidos por las filiales sujetos a la fase de salida</t>
  </si>
  <si>
    <t>w)  Ajustes por riesgo de crédito</t>
  </si>
  <si>
    <r>
      <t>Ratio CET 1 phased-in</t>
    </r>
    <r>
      <rPr>
        <vertAlign val="superscript"/>
        <sz val="10"/>
        <color rgb="FF1D1D1B"/>
        <rFont val="BBVABentonSansLight"/>
        <family val="2"/>
        <scheme val="minor"/>
      </rPr>
      <t>(*)</t>
    </r>
  </si>
  <si>
    <r>
      <t>Ratio CET 1 fully loaded</t>
    </r>
    <r>
      <rPr>
        <vertAlign val="superscript"/>
        <sz val="10"/>
        <color rgb="FF1D1D1B"/>
        <rFont val="BBVABentonSansLight"/>
        <family val="2"/>
        <scheme val="minor"/>
      </rPr>
      <t>(*)</t>
    </r>
  </si>
  <si>
    <r>
      <t>Ratio Tier 1 phased-in</t>
    </r>
    <r>
      <rPr>
        <vertAlign val="superscript"/>
        <sz val="10"/>
        <color rgb="FF1D1D1B"/>
        <rFont val="BBVABentonSansLight"/>
        <family val="2"/>
        <scheme val="minor"/>
      </rPr>
      <t>(*)</t>
    </r>
  </si>
  <si>
    <r>
      <t>Ratio Tier 1 fully loaded</t>
    </r>
    <r>
      <rPr>
        <vertAlign val="superscript"/>
        <sz val="10"/>
        <color rgb="FF1D1D1B"/>
        <rFont val="BBVABentonSansLight"/>
        <family val="2"/>
        <scheme val="minor"/>
      </rPr>
      <t>(*)</t>
    </r>
  </si>
  <si>
    <r>
      <t>Capital total phased-in</t>
    </r>
    <r>
      <rPr>
        <vertAlign val="superscript"/>
        <sz val="10"/>
        <color rgb="FF1D1D1B"/>
        <rFont val="BBVABentonSansLight"/>
        <family val="2"/>
        <scheme val="minor"/>
      </rPr>
      <t>(*)</t>
    </r>
  </si>
  <si>
    <r>
      <t>Capital total fully loaded</t>
    </r>
    <r>
      <rPr>
        <vertAlign val="superscript"/>
        <sz val="10"/>
        <color rgb="FF1D1D1B"/>
        <rFont val="BBVABentonSansLight"/>
        <family val="2"/>
        <scheme val="minor"/>
      </rPr>
      <t>(*)</t>
    </r>
  </si>
  <si>
    <t>Capital disponible (importes)</t>
  </si>
  <si>
    <t>Capital de nivel 1 ordinario (CET1)</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</si>
  <si>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</si>
  <si>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</si>
  <si>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</si>
  <si>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t>
  </si>
  <si>
    <t>Capital total si no se hubieran aplicado las disposiciones transitorias de la NIIF 9 o de ECL análogas</t>
  </si>
  <si>
    <t>Activos ponderados por riesgo (importes)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</si>
  <si>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</si>
  <si>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</si>
  <si>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</si>
  <si>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</si>
  <si>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</si>
  <si>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</si>
  <si>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</si>
  <si>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</si>
  <si>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</si>
  <si>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</si>
  <si>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Medida de la exposición total correspondiente a la ratio de apalancamiento</t>
  </si>
  <si>
    <t>Ratio de apalancamiento si no se hubieran aplicado las disposiciones transitorias de la NIIF 9 o de ECL análogas</t>
  </si>
  <si>
    <r>
      <t>31-12-2017</t>
    </r>
    <r>
      <rPr>
        <b/>
        <vertAlign val="superscript"/>
        <sz val="10"/>
        <color rgb="FF08467A"/>
        <rFont val="BBVABentonSansLight"/>
        <family val="2"/>
        <scheme val="minor"/>
      </rPr>
      <t>(4)</t>
    </r>
  </si>
  <si>
    <t>APRs a 30 de Junio de 2018</t>
  </si>
  <si>
    <r>
      <rPr>
        <sz val="10"/>
        <color rgb="FF676767"/>
        <rFont val="BBVABentonSansLight"/>
        <family val="3"/>
        <scheme val="minor"/>
      </rPr>
      <t xml:space="preserve">EU CR3 - Técnicas de reducción del riesgo de crédito. Visión general </t>
    </r>
    <r>
      <rPr>
        <sz val="10"/>
        <color rgb="FF00A5E1"/>
        <rFont val="BBVABentonSansLight"/>
        <family val="3"/>
        <scheme val="minor"/>
      </rPr>
      <t>(Millones de euros. 31-12-17)</t>
    </r>
  </si>
  <si>
    <r>
      <rPr>
        <sz val="10"/>
        <color rgb="FF676767"/>
        <rFont val="BBVABentonSansLight"/>
        <family val="3"/>
        <scheme val="minor"/>
      </rPr>
      <t xml:space="preserve">Método estándar: Valores de la exposición antes de la aplicación de las técnicas de reducción del riesgo de crédito </t>
    </r>
    <r>
      <rPr>
        <sz val="10"/>
        <color rgb="FF00A5E1"/>
        <rFont val="BBVABentonSansLight"/>
        <family val="3"/>
        <scheme val="minor"/>
      </rPr>
      <t>(Millones de euros. 31-12-17)</t>
    </r>
  </si>
  <si>
    <r>
      <rPr>
        <sz val="10"/>
        <color rgb="FF676767"/>
        <rFont val="BBVABentonSansLight"/>
        <family val="3"/>
        <scheme val="minor"/>
      </rPr>
      <t xml:space="preserve">EU CR5 - Método estándar: Valores de la exposición después de la aplicación de las técnicas de reducción del riesgo de crédito </t>
    </r>
    <r>
      <rPr>
        <sz val="10"/>
        <color rgb="FF00A5E1"/>
        <rFont val="BBVABentonSansLight"/>
        <family val="3"/>
        <scheme val="minor"/>
      </rPr>
      <t>(Millones de euros. 31-12-17)</t>
    </r>
  </si>
  <si>
    <r>
      <rPr>
        <sz val="10"/>
        <color rgb="FF676767"/>
        <rFont val="BBVABentonSansLight"/>
        <family val="3"/>
        <scheme val="minor"/>
      </rPr>
      <t xml:space="preserve">CR10 (1)- IRB: Financiación especializada </t>
    </r>
    <r>
      <rPr>
        <sz val="10"/>
        <color rgb="FF00A5E1"/>
        <rFont val="BBVABentonSansLight"/>
        <family val="3"/>
        <scheme val="minor"/>
      </rPr>
      <t>(Millones de euros. 31-12-17)</t>
    </r>
  </si>
  <si>
    <r>
      <rPr>
        <sz val="10"/>
        <color rgb="FF676767"/>
        <rFont val="BBVABentonSansLight"/>
        <family val="3"/>
        <scheme val="minor"/>
      </rPr>
      <t xml:space="preserve">EU CR10 (2) - IRB: Renta Variable </t>
    </r>
    <r>
      <rPr>
        <sz val="10"/>
        <color rgb="FF00A5E1"/>
        <rFont val="BBVABentonSansLight"/>
        <family val="3"/>
        <scheme val="minor"/>
      </rPr>
      <t>(Millones de euros. 31-12-17)</t>
    </r>
  </si>
  <si>
    <r>
      <rPr>
        <sz val="10"/>
        <color rgb="FF676767"/>
        <rFont val="BBVABentonSansLight"/>
        <family val="3"/>
        <scheme val="minor"/>
      </rPr>
      <t xml:space="preserve">EU CCR3 - Método estándar: exposiciones al riesgo de contraparte por cartera regulatoria y riesgo </t>
    </r>
    <r>
      <rPr>
        <sz val="10"/>
        <color rgb="FF00A5E1"/>
        <rFont val="BBVABentonSansLight"/>
        <family val="3"/>
        <scheme val="minor"/>
      </rPr>
      <t>(Millones de euros. 31-12-17)</t>
    </r>
  </si>
  <si>
    <r>
      <rPr>
        <b/>
        <sz val="10"/>
        <color rgb="FF08467A"/>
        <rFont val="BBVABentonSansLight"/>
        <family val="3"/>
        <scheme val="minor"/>
      </rPr>
      <t>Escala de PD a 30/06/2018</t>
    </r>
    <r>
      <rPr>
        <b/>
        <vertAlign val="superscript"/>
        <sz val="10"/>
        <color rgb="FF08467A"/>
        <rFont val="BBVABentonSansLight"/>
        <family val="3"/>
        <scheme val="minor"/>
      </rPr>
      <t>(1)</t>
    </r>
  </si>
  <si>
    <r>
      <rPr>
        <sz val="10"/>
        <color rgb="FF676767"/>
        <rFont val="BBVABentonSansLight"/>
        <family val="3"/>
        <scheme val="minor"/>
      </rPr>
      <t xml:space="preserve">EU CCR5-B - Composición de las garantías reales para las exposiciones al riesgo de contraparte </t>
    </r>
    <r>
      <rPr>
        <sz val="10"/>
        <color rgb="FF00A5E1"/>
        <rFont val="BBVABentonSansLight"/>
        <family val="3"/>
        <scheme val="minor"/>
      </rPr>
      <t>(Millones de euros. 31-12-17)</t>
    </r>
  </si>
  <si>
    <r>
      <rPr>
        <sz val="10"/>
        <color rgb="FF676767"/>
        <rFont val="BBVABentonSansLight"/>
        <family val="3"/>
        <scheme val="minor"/>
      </rPr>
      <t xml:space="preserve">EU CCR6 - Exposiciones a derivados de crédito </t>
    </r>
    <r>
      <rPr>
        <sz val="10"/>
        <color rgb="FF00A5E1"/>
        <rFont val="BBVABentonSansLight"/>
        <family val="3"/>
        <scheme val="minor"/>
      </rPr>
      <t>(Millones de euros. 31-12-17)</t>
    </r>
  </si>
  <si>
    <r>
      <rPr>
        <sz val="10"/>
        <color rgb="FF676767"/>
        <rFont val="BBVABentonSansLight"/>
        <family val="3"/>
        <scheme val="minor"/>
      </rPr>
      <t xml:space="preserve">CCR2- Riesgo de crédito. Requerimiento de capital por ajuste de valoración del crédito (CVA) </t>
    </r>
    <r>
      <rPr>
        <sz val="10"/>
        <color rgb="FF00A5E1"/>
        <rFont val="BBVABentonSansLight"/>
        <family val="3"/>
        <scheme val="minor"/>
      </rPr>
      <t>(Millones de euros. 31-12-17</t>
    </r>
  </si>
  <si>
    <r>
      <rPr>
        <sz val="10"/>
        <color rgb="FF676767"/>
        <rFont val="BBVABentonSansLight"/>
        <family val="3"/>
        <scheme val="minor"/>
      </rPr>
      <t xml:space="preserve">SEC1- Exposiciones de titulización en la cartera de inversión </t>
    </r>
    <r>
      <rPr>
        <sz val="10"/>
        <color rgb="FF00A5E1"/>
        <rFont val="BBVABentonSansLight"/>
        <family val="3"/>
        <scheme val="minor"/>
      </rPr>
      <t>(Millones de euros. 31-12-17)</t>
    </r>
  </si>
  <si>
    <r>
      <rPr>
        <sz val="10"/>
        <color rgb="FF676767"/>
        <rFont val="BBVABentonSansLight"/>
        <family val="3"/>
        <scheme val="minor"/>
      </rPr>
      <t xml:space="preserve">SEC3- Exposiciones de titulización en la cartera bancaria y requerimientos de capital regulador asociados </t>
    </r>
    <r>
      <rPr>
        <sz val="10"/>
        <color rgb="FF00A5E1"/>
        <rFont val="BBVABentonSansLight"/>
        <family val="3"/>
        <scheme val="minor"/>
      </rPr>
      <t>(banco que actúa como originador o patrocinador. Millones de euros. 31-12-17)</t>
    </r>
  </si>
  <si>
    <r>
      <rPr>
        <sz val="10"/>
        <color rgb="FF676767"/>
        <rFont val="BBVABentonSansLight"/>
        <family val="3"/>
        <scheme val="minor"/>
      </rPr>
      <t xml:space="preserve">SEC4 - Exposiciones de titulización en la cartera bancaria y requerimientos de capital regulador asociados </t>
    </r>
    <r>
      <rPr>
        <sz val="10"/>
        <color theme="2" tint="0.249977111117893"/>
        <rFont val="BBVABentonSansLight"/>
        <family val="3"/>
        <scheme val="minor"/>
      </rPr>
      <t>(banco que actúa como inversor)</t>
    </r>
    <r>
      <rPr>
        <sz val="10"/>
        <color rgb="FF00A5E1"/>
        <rFont val="BBVABentonSansLight"/>
        <family val="3"/>
        <scheme val="minor"/>
      </rPr>
      <t xml:space="preserve"> (Millones de euros. 31-12-17)</t>
    </r>
  </si>
  <si>
    <r>
      <rPr>
        <sz val="10"/>
        <color rgb="FF676767"/>
        <rFont val="BBVABentonSansLight"/>
        <family val="3"/>
        <scheme val="minor"/>
      </rPr>
      <t xml:space="preserve">EU-MR1- Riesgo de mercado calculado con el método estándar </t>
    </r>
    <r>
      <rPr>
        <sz val="10"/>
        <color rgb="FF00A5E1"/>
        <rFont val="BBVABentonSansLight"/>
        <family val="3"/>
        <scheme val="minor"/>
      </rPr>
      <t>(Millones de euros. 31-12-18)</t>
    </r>
  </si>
  <si>
    <r>
      <rPr>
        <sz val="10"/>
        <color rgb="FF676767"/>
        <rFont val="BBVABentonSansLight"/>
        <family val="3"/>
        <scheme val="minor"/>
      </rPr>
      <t xml:space="preserve">EU MR2-A - Riesgo de mercado según el método de modelos internos </t>
    </r>
    <r>
      <rPr>
        <sz val="10"/>
        <color rgb="FF00A5E1"/>
        <rFont val="BBVABentonSansLight"/>
        <family val="3"/>
        <scheme val="minor"/>
      </rPr>
      <t>(IMA. Millones de euros. 31-12-17)</t>
    </r>
  </si>
  <si>
    <t>APR Junio 2018</t>
  </si>
  <si>
    <t>NIIF9-FL: Comparación de los fondos propios y de las ratios de capital y de apalancamiento de las entidades con y sin la aplicación de las disposiciones transitorias de la NIIF9 o de Expected Credit Losses (ECL) análogas</t>
  </si>
  <si>
    <r>
      <t xml:space="preserve">Exposición al Riesgo de Crédito </t>
    </r>
    <r>
      <rPr>
        <sz val="10"/>
        <color theme="5"/>
        <rFont val="BBVABentonSans"/>
        <family val="3"/>
        <scheme val="major"/>
      </rPr>
      <t>(31-12-17. Millones de euros)</t>
    </r>
  </si>
  <si>
    <t>30-06-18
Phased-In</t>
  </si>
  <si>
    <t>30-06-18
Fully Loaded</t>
  </si>
  <si>
    <t>30/06/2018 (Millones de Euros)</t>
  </si>
  <si>
    <t>30/06/18 (Millones de Euros)</t>
  </si>
  <si>
    <t>Millones de euros</t>
  </si>
  <si>
    <t>Millones de Euros</t>
  </si>
  <si>
    <t>31/12/17 (Millones de Euros)</t>
  </si>
  <si>
    <t>Exposiciones antes de CCF y CRM (1)</t>
  </si>
  <si>
    <t>Exposiciones después de CCF y CRM(2)</t>
  </si>
  <si>
    <t>Renta variable según el método IRB</t>
  </si>
  <si>
    <t>VaR</t>
  </si>
  <si>
    <r>
      <rPr>
        <b/>
        <sz val="10"/>
        <color rgb="FF08467A"/>
        <rFont val="BBVABentonSansLight"/>
        <family val="3"/>
        <scheme val="minor"/>
      </rPr>
      <t>Operaciones de financiación de valores</t>
    </r>
  </si>
  <si>
    <r>
      <rPr>
        <b/>
        <sz val="10"/>
        <color rgb="FF08467A"/>
        <rFont val="BBVABentonSansLight"/>
        <family val="3"/>
        <scheme val="minor"/>
      </rPr>
      <t>Derivados y operaciones con liquidación diferida</t>
    </r>
  </si>
  <si>
    <r>
      <rPr>
        <b/>
        <sz val="10"/>
        <color rgb="FF08467A"/>
        <rFont val="BBVABentonSansLight"/>
        <family val="3"/>
        <scheme val="minor"/>
      </rPr>
      <t>Procedentes de la compensación contractual entre productos</t>
    </r>
  </si>
  <si>
    <r>
      <rPr>
        <b/>
        <sz val="10"/>
        <color rgb="FF08467A"/>
        <rFont val="BBVABentonSansLight"/>
        <family val="3"/>
        <scheme val="minor"/>
      </rPr>
      <t>EO</t>
    </r>
  </si>
  <si>
    <r>
      <rPr>
        <b/>
        <sz val="10"/>
        <color rgb="FF08467A"/>
        <rFont val="BBVABentonSansLight"/>
        <family val="3"/>
        <scheme val="minor"/>
      </rPr>
      <t>EAD</t>
    </r>
  </si>
  <si>
    <r>
      <rPr>
        <b/>
        <sz val="10"/>
        <color rgb="FF08467A"/>
        <rFont val="BBVABentonSansLight"/>
        <family val="3"/>
        <scheme val="minor"/>
      </rPr>
      <t>APRs</t>
    </r>
  </si>
  <si>
    <r>
      <rPr>
        <b/>
        <sz val="10"/>
        <color rgb="FFFFFFFF"/>
        <rFont val="BBVABentonSansLight"/>
        <family val="3"/>
        <scheme val="minor"/>
      </rPr>
      <t>Total Riesgo de Crédito Método Estándar</t>
    </r>
  </si>
  <si>
    <r>
      <rPr>
        <sz val="10"/>
        <color rgb="FF1D1D1B"/>
        <rFont val="BBVABentonSansLight"/>
        <family val="3"/>
        <scheme val="minor"/>
      </rPr>
      <t>De las que: PYME</t>
    </r>
  </si>
  <si>
    <r>
      <rPr>
        <sz val="10"/>
        <color rgb="FF1D1D1B"/>
        <rFont val="BBVABentonSansLight"/>
        <family val="3"/>
        <scheme val="minor"/>
      </rPr>
      <t>De las que: empresas financiación especializada</t>
    </r>
  </si>
  <si>
    <r>
      <rPr>
        <sz val="10"/>
        <color rgb="FF1D1D1B"/>
        <rFont val="BBVABentonSansLight"/>
        <family val="3"/>
        <scheme val="minor"/>
      </rPr>
      <t>De las que: empresas otros</t>
    </r>
  </si>
  <si>
    <r>
      <rPr>
        <sz val="10"/>
        <color rgb="FF1D1D1B"/>
        <rFont val="BBVABentonSansLight"/>
        <family val="3"/>
        <scheme val="minor"/>
      </rPr>
      <t>De las cuales: Garantizadas con hipotecas sobre bienes inmuebles</t>
    </r>
  </si>
  <si>
    <r>
      <rPr>
        <sz val="10"/>
        <color rgb="FF1D1D1B"/>
        <rFont val="BBVABentonSansLight"/>
        <family val="3"/>
        <scheme val="minor"/>
      </rPr>
      <t>De las cuales: Renovables Elegibles</t>
    </r>
  </si>
  <si>
    <r>
      <rPr>
        <sz val="10"/>
        <color rgb="FF1D1D1B"/>
        <rFont val="BBVABentonSansLight"/>
        <family val="3"/>
        <scheme val="minor"/>
      </rPr>
      <t>De las cuales: Otras Exposiciones Minoristas</t>
    </r>
  </si>
  <si>
    <r>
      <rPr>
        <sz val="10"/>
        <color rgb="FF1D1D1B"/>
        <rFont val="BBVABentonSansLight"/>
        <family val="3"/>
        <scheme val="minor"/>
      </rPr>
      <t>Otras Exposiciones Minoristas: PYME</t>
    </r>
  </si>
  <si>
    <r>
      <rPr>
        <sz val="10"/>
        <color rgb="FF1D1D1B"/>
        <rFont val="BBVABentonSansLight"/>
        <family val="3"/>
        <scheme val="minor"/>
      </rPr>
      <t>Otras Exposiciones Minoristas: NO PYME</t>
    </r>
  </si>
  <si>
    <r>
      <rPr>
        <b/>
        <sz val="10"/>
        <color rgb="FFFFFFFF"/>
        <rFont val="BBVABentonSansLight"/>
        <family val="3"/>
        <scheme val="minor"/>
      </rPr>
      <t>Total Riesgo de Crédito Método Avanzado</t>
    </r>
  </si>
  <si>
    <r>
      <rPr>
        <b/>
        <sz val="10"/>
        <color rgb="FFFFFFFF"/>
        <rFont val="BBVABentonSansLight"/>
        <family val="3"/>
        <scheme val="minor"/>
      </rPr>
      <t>TOTAL RIESGO DE CRÉDITO</t>
    </r>
  </si>
  <si>
    <t xml:space="preserve">Posiciones sujetas a riesgo de contraparte en términos de EO, EAD y APRs </t>
  </si>
  <si>
    <t>Tabla 4. NIIF9-FL: Comparación de los fondos propios y de las ratios de capital y de apalancamiento de las entidades con y sin la aplicación de las disposiciones transitorias de la NIIF9 o de Expected Credit Losses (ECL) análogas</t>
  </si>
  <si>
    <r>
      <rPr>
        <b/>
        <sz val="10"/>
        <color rgb="FF676767"/>
        <rFont val="BBVABentonSansLight"/>
        <family val="3"/>
        <scheme val="minor"/>
      </rPr>
      <t xml:space="preserve">Tabla 5. </t>
    </r>
    <r>
      <rPr>
        <sz val="10"/>
        <color rgb="FF676767"/>
        <rFont val="BBVABentonSansLight"/>
        <family val="3"/>
        <scheme val="minor"/>
      </rPr>
      <t xml:space="preserve">EU OV1 - Visión general de los APRs </t>
    </r>
    <r>
      <rPr>
        <sz val="10"/>
        <color rgb="FF00A5E1"/>
        <rFont val="BBVABentonSansLight"/>
        <family val="3"/>
        <scheme val="minor"/>
      </rPr>
      <t>(Millones de euros)</t>
    </r>
  </si>
  <si>
    <r>
      <rPr>
        <b/>
        <sz val="10"/>
        <color rgb="FF676767"/>
        <rFont val="BBVABentonSansLight"/>
        <family val="3"/>
        <scheme val="minor"/>
      </rPr>
      <t xml:space="preserve">Tabla 6. </t>
    </r>
    <r>
      <rPr>
        <sz val="10"/>
        <color rgb="FF676767"/>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</si>
  <si>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000000"/>
        <rFont val="BBVABentonSans"/>
        <family val="3"/>
        <scheme val="major"/>
      </rPr>
      <t>Tabla 7</t>
    </r>
    <r>
      <rPr>
        <sz val="10"/>
        <color rgb="FF000000"/>
        <rFont val="BBVABentonSans"/>
        <family val="3"/>
        <scheme val="major"/>
      </rPr>
      <t xml:space="preserve">. Exposición al Riesgo de Crédito </t>
    </r>
    <r>
      <rPr>
        <sz val="10"/>
        <color theme="5"/>
        <rFont val="BBVABentonSans"/>
        <family val="3"/>
        <scheme val="major"/>
      </rPr>
      <t>(Millones de euros. 30-06-18)</t>
    </r>
  </si>
  <si>
    <t xml:space="preserve">       No cotizadas incluidas en 
       carteras suficientemente 
       diversificadas  </t>
  </si>
  <si>
    <t xml:space="preserve">          Cotizadas en mercados 
          organizados </t>
  </si>
  <si>
    <t>APRs a 31 de marzo de 2018</t>
  </si>
  <si>
    <t xml:space="preserve">     Empresas Financiación 
     Especializada</t>
  </si>
  <si>
    <r>
      <rPr>
        <b/>
        <sz val="10"/>
        <color rgb="FF676767"/>
        <rFont val="BBVABentonSansLight"/>
        <family val="3"/>
        <scheme val="minor"/>
      </rPr>
      <t xml:space="preserve">Tabla 17. </t>
    </r>
    <r>
      <rPr>
        <sz val="10"/>
        <color rgb="FF676767"/>
        <rFont val="BBVABentonSansLight"/>
        <family val="3"/>
        <scheme val="minor"/>
      </rPr>
      <t xml:space="preserve">EU CR3 - Técnicas de reducción del riesgo de crédito. Visión general </t>
    </r>
    <r>
      <rPr>
        <sz val="10"/>
        <color rgb="FF00A5E1"/>
        <rFont val="BBVABentonSansLight"/>
        <family val="3"/>
        <scheme val="minor"/>
      </rPr>
      <t>(Millones de euros. 30-06-18)</t>
    </r>
  </si>
  <si>
    <r>
      <rPr>
        <b/>
        <sz val="10"/>
        <color rgb="FF676767"/>
        <rFont val="BBVABentonSansLight"/>
        <family val="3"/>
        <scheme val="minor"/>
      </rPr>
      <t xml:space="preserve">Tabla 19. </t>
    </r>
    <r>
      <rPr>
        <sz val="10"/>
        <color rgb="FF676767"/>
        <rFont val="BBVABentonSansLight"/>
        <family val="3"/>
        <scheme val="minor"/>
      </rPr>
      <t xml:space="preserve">Método estándar: Valores de la exposición antes de la aplicación de las técnicas de reducción del riesgo de crédito </t>
    </r>
    <r>
      <rPr>
        <sz val="10"/>
        <color rgb="FF00A5E1"/>
        <rFont val="BBVABentonSansLight"/>
        <family val="3"/>
        <scheme val="minor"/>
      </rPr>
      <t>(Millones de euros. 30-06-18)</t>
    </r>
  </si>
  <si>
    <r>
      <rPr>
        <b/>
        <sz val="10"/>
        <color rgb="FF676767"/>
        <rFont val="BBVABentonSansLight"/>
        <family val="3"/>
        <scheme val="minor"/>
      </rPr>
      <t xml:space="preserve">Tabla 20. </t>
    </r>
    <r>
      <rPr>
        <sz val="10"/>
        <color rgb="FF676767"/>
        <rFont val="BBVABentonSansLight"/>
        <family val="3"/>
        <scheme val="minor"/>
      </rPr>
      <t xml:space="preserve">EU CR5 - Método estándar: Valores de la exposición después de la aplicación de las técnicas de reducción del riesgo de crédito </t>
    </r>
    <r>
      <rPr>
        <sz val="10"/>
        <color rgb="FF00A5E1"/>
        <rFont val="BBVABentonSansLight"/>
        <family val="3"/>
        <scheme val="minor"/>
      </rPr>
      <t>(Millones de euros.30-06-18)</t>
    </r>
  </si>
  <si>
    <r>
      <t xml:space="preserve">Tabla 21. </t>
    </r>
    <r>
      <rPr>
        <sz val="10"/>
        <color rgb="FF676767"/>
        <rFont val="BBVABentonSansLight"/>
        <family val="3"/>
        <scheme val="minor"/>
      </rPr>
      <t xml:space="preserve">EU CR6 -Método IRB: Exposiciones al riesgo de crédito por categoría de exposición e intervalo de PD </t>
    </r>
    <r>
      <rPr>
        <sz val="10"/>
        <color rgb="FF00A5E1"/>
        <rFont val="BBVABentonSansLight"/>
        <family val="3"/>
        <scheme val="minor"/>
      </rPr>
      <t>(Millones de euros)</t>
    </r>
  </si>
  <si>
    <r>
      <t>Escala de PD a 30/06/2018</t>
    </r>
    <r>
      <rPr>
        <vertAlign val="superscript"/>
        <sz val="10"/>
        <color rgb="FF08467A"/>
        <rFont val="BBVABentonSansLight"/>
        <family val="3"/>
        <scheme val="minor"/>
      </rPr>
      <t>(1)</t>
    </r>
  </si>
  <si>
    <t>(Millones de Euros)</t>
  </si>
  <si>
    <r>
      <t>Escala de PD a 31/12/2017</t>
    </r>
    <r>
      <rPr>
        <vertAlign val="superscript"/>
        <sz val="10"/>
        <color rgb="FF08467A"/>
        <rFont val="BBVABentonSansLight"/>
        <family val="3"/>
        <scheme val="minor"/>
      </rPr>
      <t>(1)</t>
    </r>
  </si>
  <si>
    <r>
      <rPr>
        <sz val="10"/>
        <color rgb="FF676767"/>
        <rFont val="BBVABentonSansLight"/>
        <family val="3"/>
        <scheme val="minor"/>
      </rPr>
      <t xml:space="preserve">EU CR6- Método IRB: Exposiciones al riesgo de crédito por categoría de exposición e intervalo de PD </t>
    </r>
    <r>
      <rPr>
        <sz val="10"/>
        <color rgb="FF00A5E1"/>
        <rFont val="BBVABentonSansLight"/>
        <family val="3"/>
        <scheme val="minor"/>
      </rPr>
      <t>(Millones de euros)</t>
    </r>
  </si>
  <si>
    <r>
      <rPr>
        <b/>
        <sz val="10"/>
        <color rgb="FF676767"/>
        <rFont val="BBVABentonSansLight"/>
        <family val="3"/>
        <scheme val="minor"/>
      </rPr>
      <t xml:space="preserve">Tabla 22. </t>
    </r>
    <r>
      <rPr>
        <sz val="10"/>
        <color rgb="FF676767"/>
        <rFont val="BBVABentonSansLight"/>
        <family val="3"/>
        <scheme val="minor"/>
      </rPr>
      <t>CR10</t>
    </r>
    <r>
      <rPr>
        <sz val="10"/>
        <color rgb="FF676767"/>
        <rFont val="BBVABentonSansLight (Cuerpo)"/>
      </rPr>
      <t xml:space="preserve"> (1)</t>
    </r>
    <r>
      <rPr>
        <sz val="10"/>
        <color rgb="FF676767"/>
        <rFont val="BBVABentonSansLight"/>
        <family val="3"/>
        <scheme val="minor"/>
      </rPr>
      <t xml:space="preserve">- IRB: Financiación especializada </t>
    </r>
    <r>
      <rPr>
        <sz val="10"/>
        <color rgb="FF00A5E1"/>
        <rFont val="BBVABentonSansLight"/>
        <family val="3"/>
        <scheme val="minor"/>
      </rPr>
      <t>(Millones de euros. 30-06-18)</t>
    </r>
  </si>
  <si>
    <r>
      <rPr>
        <b/>
        <sz val="10"/>
        <color rgb="FF676767"/>
        <rFont val="BBVABentonSansLight"/>
        <family val="3"/>
        <scheme val="minor"/>
      </rPr>
      <t xml:space="preserve">Tabla 23. </t>
    </r>
    <r>
      <rPr>
        <sz val="10"/>
        <color rgb="FF676767"/>
        <rFont val="BBVABentonSansLight"/>
        <family val="3"/>
        <scheme val="minor"/>
      </rPr>
      <t xml:space="preserve">EU CR10 (2) - IRB: Renta Variable </t>
    </r>
    <r>
      <rPr>
        <sz val="10"/>
        <color rgb="FF00A5E1"/>
        <rFont val="BBVABentonSansLight"/>
        <family val="3"/>
        <scheme val="minor"/>
      </rPr>
      <t>(Millones de euros. 30-06-18)</t>
    </r>
  </si>
  <si>
    <r>
      <rPr>
        <b/>
        <sz val="10"/>
        <color rgb="FF676767"/>
        <rFont val="BBVABentonSansLight"/>
        <family val="3"/>
        <scheme val="minor"/>
      </rPr>
      <t xml:space="preserve">Tabla 24. </t>
    </r>
    <r>
      <rPr>
        <sz val="10"/>
        <color rgb="FF676767"/>
        <rFont val="BBVABentonSansLight"/>
        <family val="3"/>
        <scheme val="minor"/>
      </rPr>
      <t xml:space="preserve">Posiciones sujetas a riesgo de contraparte en términos de EO, EAD y APRs  </t>
    </r>
    <r>
      <rPr>
        <sz val="10"/>
        <color rgb="FF00A5E1"/>
        <rFont val="BBVABentonSansLight"/>
        <family val="3"/>
        <scheme val="minor"/>
      </rPr>
      <t>(Millones de euros. 30-06-18)</t>
    </r>
  </si>
  <si>
    <r>
      <rPr>
        <b/>
        <sz val="10"/>
        <color rgb="FF676767"/>
        <rFont val="BBVABentonSansLight"/>
        <family val="3"/>
        <scheme val="minor"/>
      </rPr>
      <t xml:space="preserve">Tabla 29. </t>
    </r>
    <r>
      <rPr>
        <sz val="10"/>
        <color rgb="FF676767"/>
        <rFont val="BBVABentonSansLight"/>
        <family val="3"/>
        <scheme val="minor"/>
      </rPr>
      <t xml:space="preserve">EU CCR5-B - Composición de las garantías reales para las exposiciones al riesgo de contraparte </t>
    </r>
    <r>
      <rPr>
        <sz val="10"/>
        <color rgb="FF00A5E1"/>
        <rFont val="BBVABentonSansLight"/>
        <family val="3"/>
        <scheme val="minor"/>
      </rPr>
      <t>(Millones de euros. 30-06-18)</t>
    </r>
  </si>
  <si>
    <r>
      <rPr>
        <b/>
        <sz val="10"/>
        <color rgb="FF676767"/>
        <rFont val="BBVABentonSansLight"/>
        <family val="3"/>
        <scheme val="minor"/>
      </rPr>
      <t xml:space="preserve">Tabla 30. </t>
    </r>
    <r>
      <rPr>
        <sz val="10"/>
        <color rgb="FF676767"/>
        <rFont val="BBVABentonSansLight"/>
        <family val="3"/>
        <scheme val="minor"/>
      </rPr>
      <t xml:space="preserve">EU CCR6 - Exposiciones a derivados de crédito </t>
    </r>
    <r>
      <rPr>
        <sz val="10"/>
        <color rgb="FF00A5E1"/>
        <rFont val="BBVABentonSansLight"/>
        <family val="3"/>
        <scheme val="minor"/>
      </rPr>
      <t>(Millones de euros. 30-06-18)</t>
    </r>
  </si>
  <si>
    <r>
      <rPr>
        <b/>
        <sz val="10"/>
        <color rgb="FF676767"/>
        <rFont val="BBVABentonSansLight"/>
        <family val="3"/>
        <scheme val="minor"/>
      </rPr>
      <t xml:space="preserve">Tabla 33. </t>
    </r>
    <r>
      <rPr>
        <sz val="10"/>
        <color rgb="FF676767"/>
        <rFont val="BBVABentonSansLight"/>
        <family val="3"/>
        <scheme val="minor"/>
      </rPr>
      <t xml:space="preserve">SEC1- Exposiciones de titulización en la cartera de inversión </t>
    </r>
    <r>
      <rPr>
        <sz val="10"/>
        <color rgb="FF00A5E1"/>
        <rFont val="BBVABentonSansLight"/>
        <family val="3"/>
        <scheme val="minor"/>
      </rPr>
      <t>(Millones de euros. 30-06-18)</t>
    </r>
  </si>
  <si>
    <t>Banco que actúa como originador</t>
  </si>
  <si>
    <r>
      <rPr>
        <b/>
        <sz val="10"/>
        <color rgb="FF676767"/>
        <rFont val="BBVABentonSansLight"/>
        <family val="3"/>
        <scheme val="minor"/>
      </rPr>
      <t xml:space="preserve">Tabla 34. </t>
    </r>
    <r>
      <rPr>
        <sz val="10"/>
        <color rgb="FF676767"/>
        <rFont val="BBVABentonSansLight"/>
        <family val="3"/>
        <scheme val="minor"/>
      </rPr>
      <t xml:space="preserve">SEC3- Exposiciones de titulización en la cartera bancaria y requerimientos de capital regulador asociados </t>
    </r>
    <r>
      <rPr>
        <sz val="10"/>
        <color rgb="FF00A5E1"/>
        <rFont val="BBVABentonSansLight"/>
        <family val="3"/>
        <scheme val="minor"/>
      </rPr>
      <t>(banco que actúa como originador o patrocinador. Millones de euros. 30-12-16)</t>
    </r>
  </si>
  <si>
    <r>
      <rPr>
        <b/>
        <sz val="10"/>
        <color rgb="FF676767"/>
        <rFont val="BBVABentonSansLight"/>
        <family val="3"/>
        <scheme val="minor"/>
      </rPr>
      <t xml:space="preserve">Tabla 35. </t>
    </r>
    <r>
      <rPr>
        <sz val="10"/>
        <color rgb="FF676767"/>
        <rFont val="BBVABentonSansLight"/>
        <family val="3"/>
        <scheme val="minor"/>
      </rPr>
      <t xml:space="preserve">SEC4 - Exposiciones de titulización en la cartera bancaria y requerimientos de capital regulador asociados </t>
    </r>
    <r>
      <rPr>
        <sz val="10"/>
        <color theme="2" tint="0.249977111117893"/>
        <rFont val="BBVABentonSansLight"/>
        <family val="3"/>
        <scheme val="minor"/>
      </rPr>
      <t>(banco que actúa como inversor)</t>
    </r>
    <r>
      <rPr>
        <sz val="10"/>
        <color rgb="FF00A5E1"/>
        <rFont val="BBVABentonSansLight"/>
        <family val="3"/>
        <scheme val="minor"/>
      </rPr>
      <t xml:space="preserve"> (Millones de euros. 30-06-18)</t>
    </r>
  </si>
  <si>
    <r>
      <rPr>
        <b/>
        <sz val="10"/>
        <color rgb="FF676767"/>
        <rFont val="BBVABentonSansLight"/>
        <family val="3"/>
        <scheme val="minor"/>
      </rPr>
      <t xml:space="preserve">Tabla 36. </t>
    </r>
    <r>
      <rPr>
        <sz val="10"/>
        <color rgb="FF676767"/>
        <rFont val="BBVABentonSansLight"/>
        <family val="3"/>
        <scheme val="minor"/>
      </rPr>
      <t xml:space="preserve">EU-MR1- Riesgo de mercado calculado con el método estándar </t>
    </r>
    <r>
      <rPr>
        <sz val="10"/>
        <color rgb="FF00A5E1"/>
        <rFont val="BBVABentonSansLight"/>
        <family val="3"/>
        <scheme val="minor"/>
      </rPr>
      <t>(Millones de euros. 30-06-18)</t>
    </r>
  </si>
  <si>
    <r>
      <rPr>
        <b/>
        <sz val="10"/>
        <color rgb="FF676767"/>
        <rFont val="BBVABentonSansLight"/>
        <family val="3"/>
        <scheme val="minor"/>
      </rPr>
      <t xml:space="preserve">Tabla 37. </t>
    </r>
    <r>
      <rPr>
        <sz val="10"/>
        <color rgb="FF676767"/>
        <rFont val="BBVABentonSansLight"/>
        <family val="3"/>
        <scheme val="minor"/>
      </rPr>
      <t xml:space="preserve">EU MR3- Valores según el método IMA para las carteras de negociación </t>
    </r>
    <r>
      <rPr>
        <sz val="10"/>
        <color rgb="FF00A5E1"/>
        <rFont val="BBVABentonSansLight"/>
        <family val="3"/>
        <scheme val="minor"/>
      </rPr>
      <t>(Millones de euros)</t>
    </r>
  </si>
  <si>
    <r>
      <rPr>
        <b/>
        <sz val="10"/>
        <color rgb="FF676767"/>
        <rFont val="BBVABentonSansLight"/>
        <family val="3"/>
        <scheme val="minor"/>
      </rPr>
      <t xml:space="preserve">Tabla 38. </t>
    </r>
    <r>
      <rPr>
        <sz val="10"/>
        <color rgb="FF676767"/>
        <rFont val="BBVABentonSansLight"/>
        <family val="3"/>
        <scheme val="minor"/>
      </rPr>
      <t xml:space="preserve">EU MR2-A - Riesgo de mercado según el método de modelos internos </t>
    </r>
    <r>
      <rPr>
        <sz val="10"/>
        <color rgb="FF00A5E1"/>
        <rFont val="BBVABentonSansLight"/>
        <family val="3"/>
        <scheme val="minor"/>
      </rPr>
      <t>(IMA. Millones de euros. 30-06-18)</t>
    </r>
  </si>
  <si>
    <r>
      <rPr>
        <b/>
        <sz val="10"/>
        <color rgb="FF676767"/>
        <rFont val="BBVABentonSansLight"/>
        <family val="3"/>
        <scheme val="minor"/>
      </rPr>
      <t xml:space="preserve">Tabla 39. </t>
    </r>
    <r>
      <rPr>
        <sz val="10"/>
        <color rgb="FF676767"/>
        <rFont val="BBVABentonSansLight"/>
        <family val="3"/>
        <scheme val="minor"/>
      </rPr>
      <t xml:space="preserve">EU MR2-B - Estado de flujos de APR de exposiciones al riesgo de mercado según el método IMA </t>
    </r>
    <r>
      <rPr>
        <sz val="10"/>
        <color rgb="FF00A5E1"/>
        <rFont val="BBVABentonSansLight"/>
        <family val="3"/>
        <scheme val="minor"/>
      </rPr>
      <t>(Millones de euros. 30-06-18)</t>
    </r>
  </si>
  <si>
    <t>APR Marzo 2018</t>
  </si>
  <si>
    <t>Tabla 40. LRSum- Resumen de la conciliación de los activos contables y las exposiciones correspondientes a la Ratio de Apalancamiento (Millones de euros. 30-06-18)</t>
  </si>
  <si>
    <t>d) Ajustes por operaciones de financiación de valores “SFTs”</t>
  </si>
  <si>
    <t>(1) EO NETA: Se corresponde con la exposición original neta de ajustes de valor y provisiones</t>
  </si>
  <si>
    <t>(2) EAD: Se corresponde con la exposición original neta de ajustes de valor y provisiones tras CRM y CCF</t>
  </si>
  <si>
    <t>(3) APRs: Se corresponde con la EAD tras ponderación de riesgos</t>
  </si>
  <si>
    <t>(3) Bajo requerimientos de CET 1 (8,438%) tras el proceso de evaluación supervisora (SREP), los requerimientos ascienden a 30.114 millones de euros. Bajo requerimientos de Capital Total (11,938%) los requerimientos ascienden a 42.605 millones de euros</t>
  </si>
  <si>
    <t>(5) Se excluyen los activos por impuestos diferidos que se deriven de diferencias temporarias, que no se deducen de los fondos propios computables (sujetos a ponderación de riesgo del 250%) de acuerdo con el artículo 48.4 CRR. Este importe asciende a 7.047 y 6.778 a 30 de junio de 2018 y 31 de diciembre de 2017, respectivamente</t>
  </si>
  <si>
    <t>(6) Se excluyen las inversiones significativas en entidades del sector financiero y aseguradoras  que no se deducen de los fondos propios computables (sujetas a ponderación de riesgo del 250%) de acuerdo con el artículo 48.4 CRR. Este importe asciende a 6.578 y 7.747 a 30 de junio de 2018 y 31 de diciembre de 2017, respectivamente.</t>
  </si>
  <si>
    <t>Eslovaquia</t>
  </si>
  <si>
    <t>Hong Kong</t>
  </si>
  <si>
    <t>Islandia</t>
  </si>
  <si>
    <t>Noruega</t>
  </si>
  <si>
    <t>Reino Unido</t>
  </si>
  <si>
    <t>Suecia</t>
  </si>
  <si>
    <t>Argentina</t>
  </si>
  <si>
    <t>Chile</t>
  </si>
  <si>
    <t>Colombia</t>
  </si>
  <si>
    <t>España</t>
  </si>
  <si>
    <t>Estados Unidos de América</t>
  </si>
  <si>
    <t>Francia</t>
  </si>
  <si>
    <t>México</t>
  </si>
  <si>
    <t>Perú</t>
  </si>
  <si>
    <t>Turquía</t>
  </si>
  <si>
    <r>
      <rPr>
        <b/>
        <sz val="10"/>
        <color rgb="FF676767"/>
        <rFont val="BBVABentonSansLight"/>
        <family val="3"/>
        <scheme val="minor"/>
      </rPr>
      <t xml:space="preserve">Tabla 8. </t>
    </r>
    <r>
      <rPr>
        <sz val="10"/>
        <color rgb="FF676767"/>
        <rFont val="BBVABentonSansLight"/>
        <family val="3"/>
        <scheme val="minor"/>
      </rPr>
      <t xml:space="preserve">EU CR1-C - Calidad crediticia de las exposiciones por zona geográfica  (incluye riesgo de contraparte) </t>
    </r>
    <r>
      <rPr>
        <sz val="10"/>
        <color rgb="FF00A5E1"/>
        <rFont val="BBVABentonSansLight"/>
        <family val="3"/>
        <scheme val="minor"/>
      </rPr>
      <t>(Millones de euros. 30-06-18)</t>
    </r>
  </si>
  <si>
    <r>
      <rPr>
        <b/>
        <sz val="10"/>
        <color rgb="FF676767"/>
        <rFont val="BBVABentonSansLight"/>
        <family val="3"/>
        <scheme val="minor"/>
      </rPr>
      <t xml:space="preserve">Tabla 9. </t>
    </r>
    <r>
      <rPr>
        <sz val="10"/>
        <color rgb="FF676767"/>
        <rFont val="BBVABentonSansLight"/>
        <family val="3"/>
        <scheme val="minor"/>
      </rPr>
      <t xml:space="preserve">EU CR2-B - Cambios en el saldo de los préstamos y valores representativos de deuda en situación de default y cuyo valor se ha deteriorado </t>
    </r>
    <r>
      <rPr>
        <sz val="10"/>
        <color rgb="FF00A5E1"/>
        <rFont val="BBVABentonSansLight"/>
        <family val="3"/>
        <scheme val="minor"/>
      </rPr>
      <t>(Millones de euros)</t>
    </r>
  </si>
  <si>
    <r>
      <rPr>
        <b/>
        <sz val="10"/>
        <color rgb="FF676767"/>
        <rFont val="BBVABentonSansLight"/>
        <family val="3"/>
        <scheme val="minor"/>
      </rPr>
      <t xml:space="preserve">Tabla 10. </t>
    </r>
    <r>
      <rPr>
        <sz val="10"/>
        <color rgb="FF676767"/>
        <rFont val="BBVABentonSansLight"/>
        <family val="3"/>
        <scheme val="minor"/>
      </rPr>
      <t xml:space="preserve">EU CR2-A - Cambios en el saldo de los ajustes por riesgo de crédito general y específico </t>
    </r>
    <r>
      <rPr>
        <sz val="10"/>
        <color rgb="FF00A5E1"/>
        <rFont val="BBVABentonSansLight"/>
        <family val="3"/>
        <scheme val="minor"/>
      </rPr>
      <t>(Millones de euros. 30-06-2018)</t>
    </r>
  </si>
  <si>
    <r>
      <rPr>
        <b/>
        <sz val="10"/>
        <color rgb="FF676767"/>
        <rFont val="BBVABentonSansLight"/>
        <family val="3"/>
        <scheme val="minor"/>
      </rPr>
      <t xml:space="preserve">Tabla 12. </t>
    </r>
    <r>
      <rPr>
        <sz val="10"/>
        <color rgb="FF676767"/>
        <rFont val="BBVABentonSansLight"/>
        <family val="3"/>
        <scheme val="minor"/>
      </rPr>
      <t xml:space="preserve">EU CR8 - Estados de flujos de APR de exposiciones al riesgo de crédito según el método IRB </t>
    </r>
    <r>
      <rPr>
        <sz val="10"/>
        <color rgb="FF00A5E1"/>
        <rFont val="BBVABentonSansLight"/>
        <family val="3"/>
        <scheme val="minor"/>
      </rPr>
      <t>(Millones de euros)</t>
    </r>
  </si>
  <si>
    <r>
      <rPr>
        <b/>
        <sz val="10"/>
        <color rgb="FF676767"/>
        <rFont val="BBVABentonSansLight"/>
        <family val="3"/>
        <scheme val="minor"/>
      </rPr>
      <t xml:space="preserve">Tabla 11. </t>
    </r>
    <r>
      <rPr>
        <sz val="10"/>
        <color rgb="FF676767"/>
        <rFont val="BBVABentonSansLight"/>
        <family val="3"/>
        <scheme val="minor"/>
      </rPr>
      <t>Estado de flujos de APR para el Método estándar de Riesgo de Crédito y Contraparte</t>
    </r>
  </si>
  <si>
    <r>
      <rPr>
        <b/>
        <sz val="10"/>
        <color theme="0" tint="-0.499984740745262"/>
        <rFont val="BBVABentonSansLight"/>
        <family val="3"/>
        <scheme val="minor"/>
      </rPr>
      <t xml:space="preserve">Tabla 13. </t>
    </r>
    <r>
      <rPr>
        <sz val="10"/>
        <color theme="0" tint="-0.499984740745262"/>
        <rFont val="BBVABentonSansLight"/>
        <family val="3"/>
        <scheme val="minor"/>
      </rPr>
      <t xml:space="preserve">EU CR1-A - Calidad crediticia de las exposiciones por categoría de exposición e instrumento (excluye riesgo de contraparte) </t>
    </r>
    <r>
      <rPr>
        <sz val="10"/>
        <color rgb="FF00A5E1"/>
        <rFont val="BBVABentonSansLight"/>
        <family val="3"/>
        <scheme val="minor"/>
      </rPr>
      <t>(Millones de euros. 30-06-2018)</t>
    </r>
  </si>
  <si>
    <r>
      <rPr>
        <b/>
        <sz val="10"/>
        <color rgb="FF676767"/>
        <rFont val="BBVABentonSansLight"/>
        <family val="3"/>
        <scheme val="minor"/>
      </rPr>
      <t xml:space="preserve">Tabla 14. </t>
    </r>
    <r>
      <rPr>
        <sz val="10"/>
        <color rgb="FF676767"/>
        <rFont val="BBVABentonSansLight"/>
        <family val="3"/>
        <scheme val="minor"/>
      </rPr>
      <t>EU CR1-B - Calidad crediticia de las exposiciones por sector o tipos de contraparte (excluye riesgo de contraparte)</t>
    </r>
    <r>
      <rPr>
        <sz val="10"/>
        <color theme="1" tint="0.39997558519241921"/>
        <rFont val="BBVABentonSansLight"/>
        <family val="3"/>
        <scheme val="minor"/>
      </rPr>
      <t xml:space="preserve"> (Millones de euros. 30-06-18)</t>
    </r>
  </si>
  <si>
    <r>
      <rPr>
        <b/>
        <sz val="10"/>
        <color rgb="FF676767"/>
        <rFont val="BBVABentonSansLight"/>
        <family val="3"/>
        <scheme val="minor"/>
      </rPr>
      <t xml:space="preserve">Tabla 15. </t>
    </r>
    <r>
      <rPr>
        <sz val="10"/>
        <color rgb="FF676767"/>
        <rFont val="BBVABentonSansLight"/>
        <family val="3"/>
        <scheme val="minor"/>
      </rPr>
      <t xml:space="preserve">EU CR1-D - Antigüedad de las exposiciones vencidas </t>
    </r>
    <r>
      <rPr>
        <sz val="10"/>
        <color rgb="FF00A5E1"/>
        <rFont val="BBVABentonSansLight"/>
        <family val="3"/>
        <scheme val="minor"/>
      </rPr>
      <t>(Millones de euros. 30-06-18)</t>
    </r>
  </si>
  <si>
    <r>
      <rPr>
        <b/>
        <sz val="10"/>
        <color rgb="FF676767"/>
        <rFont val="BBVABentonSansLight"/>
        <family val="3"/>
        <scheme val="minor"/>
      </rPr>
      <t xml:space="preserve">Tabla 16. </t>
    </r>
    <r>
      <rPr>
        <sz val="10"/>
        <color rgb="FF676767"/>
        <rFont val="BBVABentonSansLight"/>
        <family val="3"/>
        <scheme val="minor"/>
      </rPr>
      <t xml:space="preserve">EU CR1-E - Exposiciones dudosas y exposiciones reestructuradas y refinanciadas </t>
    </r>
    <r>
      <rPr>
        <sz val="10"/>
        <color rgb="FF00A5E1"/>
        <rFont val="BBVABentonSansLight"/>
        <family val="3"/>
        <scheme val="minor"/>
      </rPr>
      <t>(Millones de euros. 30-06-2018)</t>
    </r>
  </si>
  <si>
    <r>
      <rPr>
        <b/>
        <sz val="10"/>
        <color rgb="FF676767"/>
        <rFont val="BBVABentonSansLight"/>
        <family val="3"/>
        <scheme val="minor"/>
      </rPr>
      <t xml:space="preserve">Tabla 25. </t>
    </r>
    <r>
      <rPr>
        <sz val="10"/>
        <color rgb="FF676767"/>
        <rFont val="BBVABentonSansLight"/>
        <family val="3"/>
        <scheme val="minor"/>
      </rPr>
      <t xml:space="preserve">CCR1- Análisis de la exposición al riesgo de crédito de contraparte por método </t>
    </r>
    <r>
      <rPr>
        <sz val="10"/>
        <color rgb="FF00A5E1"/>
        <rFont val="BBVABentonSansLight"/>
        <family val="3"/>
        <scheme val="minor"/>
      </rPr>
      <t>(Millones de euros)</t>
    </r>
  </si>
  <si>
    <r>
      <rPr>
        <b/>
        <sz val="10"/>
        <color rgb="FF676767"/>
        <rFont val="BBVABentonSansLight"/>
        <family val="3"/>
        <scheme val="minor"/>
      </rPr>
      <t xml:space="preserve">Tabla 26. </t>
    </r>
    <r>
      <rPr>
        <sz val="10"/>
        <color rgb="FF676767"/>
        <rFont val="BBVABentonSansLight"/>
        <family val="3"/>
        <scheme val="minor"/>
      </rPr>
      <t xml:space="preserve">CCR2- Riesgo de crédito. Requerimiento de capital por ajuste de valoración del crédito (CVA) </t>
    </r>
    <r>
      <rPr>
        <sz val="10"/>
        <color rgb="FF00A5E1"/>
        <rFont val="BBVABentonSansLight"/>
        <family val="3"/>
        <scheme val="minor"/>
      </rPr>
      <t>(Millones de euros. 30-06-18)</t>
    </r>
  </si>
  <si>
    <r>
      <rPr>
        <b/>
        <sz val="10"/>
        <color rgb="FF676767"/>
        <rFont val="BBVABentonSansLight"/>
        <family val="3"/>
        <scheme val="minor"/>
      </rPr>
      <t xml:space="preserve">Tabla 27. </t>
    </r>
    <r>
      <rPr>
        <sz val="10"/>
        <color rgb="FF676767"/>
        <rFont val="BBVABentonSansLight"/>
        <family val="3"/>
        <scheme val="minor"/>
      </rPr>
      <t xml:space="preserve">CCR8- Exposiciones frente a entidades de contrapartida central </t>
    </r>
    <r>
      <rPr>
        <sz val="10"/>
        <color rgb="FF00A5E1"/>
        <rFont val="BBVABentonSansLight"/>
        <family val="3"/>
        <scheme val="minor"/>
      </rPr>
      <t>(Millones de euros)</t>
    </r>
  </si>
  <si>
    <r>
      <rPr>
        <b/>
        <sz val="10"/>
        <color rgb="FF676767"/>
        <rFont val="BBVABentonSansLight"/>
        <family val="3"/>
        <scheme val="minor"/>
      </rPr>
      <t xml:space="preserve">Tabla 28. </t>
    </r>
    <r>
      <rPr>
        <sz val="10"/>
        <color rgb="FF676767"/>
        <rFont val="BBVABentonSansLight"/>
        <family val="3"/>
        <scheme val="minor"/>
      </rPr>
      <t xml:space="preserve">EU CCR5-A -  Efecto de las compensaciones y las garantías reales mantenidas sobre los valores de exposición </t>
    </r>
    <r>
      <rPr>
        <sz val="10"/>
        <color rgb="FF00A5E1"/>
        <rFont val="BBVABentonSansLight"/>
        <family val="3"/>
        <scheme val="minor"/>
      </rPr>
      <t>(Millones de euros . 30-06-18)</t>
    </r>
  </si>
  <si>
    <r>
      <rPr>
        <b/>
        <sz val="10"/>
        <color rgb="FF676767"/>
        <rFont val="BBVABentonSansLight"/>
        <family val="3"/>
        <scheme val="minor"/>
      </rPr>
      <t xml:space="preserve">Tabla 31. </t>
    </r>
    <r>
      <rPr>
        <sz val="10"/>
        <color rgb="FF676767"/>
        <rFont val="BBVABentonSansLight"/>
        <family val="3"/>
        <scheme val="minor"/>
      </rPr>
      <t xml:space="preserve">EU CCR3 - Método estándar: exposiciones al riesgo de contraparte por cartera regulatoria y riesgo </t>
    </r>
    <r>
      <rPr>
        <sz val="10"/>
        <color rgb="FF00A5E1"/>
        <rFont val="BBVABentonSansLight"/>
        <family val="3"/>
        <scheme val="minor"/>
      </rPr>
      <t>(Millones de euros. 30-06-18)</t>
    </r>
  </si>
  <si>
    <r>
      <rPr>
        <b/>
        <sz val="10"/>
        <color rgb="FF676767"/>
        <rFont val="BBVABentonSansLight"/>
        <family val="3"/>
        <scheme val="minor"/>
      </rPr>
      <t xml:space="preserve">Tabla 32. </t>
    </r>
    <r>
      <rPr>
        <sz val="10"/>
        <color rgb="FF676767"/>
        <rFont val="BBVABentonSansLight"/>
        <family val="3"/>
        <scheme val="minor"/>
      </rPr>
      <t>EU CCR4 - Método IRB: exposiciones al riesgo de contraparte por cartera y escala de PD</t>
    </r>
  </si>
  <si>
    <t> (0)</t>
  </si>
  <si>
    <t>VaR por tipo de modelos (2018) trimestral</t>
  </si>
  <si>
    <t>Valores representativos de deuda</t>
  </si>
  <si>
    <t>Préstamos y anticipos</t>
  </si>
  <si>
    <t>APRs a 31 de diciembre de 2017</t>
  </si>
  <si>
    <t>Tamaño del activo</t>
  </si>
  <si>
    <t>Calidad del activo</t>
  </si>
  <si>
    <t>Actualización del modelo</t>
  </si>
  <si>
    <t>Metodología y políticas</t>
  </si>
  <si>
    <t>Adquisiciones y enajenaciones</t>
  </si>
  <si>
    <t>Variaciones del tipo de cambio</t>
  </si>
  <si>
    <t>Otros</t>
  </si>
  <si>
    <r>
      <t xml:space="preserve">Valores contables brutos de las exposiciones normales y dudosas </t>
    </r>
    <r>
      <rPr>
        <b/>
        <vertAlign val="superscript"/>
        <sz val="10"/>
        <color rgb="FF08467A"/>
        <rFont val="BBVABentonSansLight"/>
        <family val="3"/>
        <scheme val="minor"/>
      </rPr>
      <t>(1) (2)</t>
    </r>
  </si>
  <si>
    <t>&gt; 30 días
≤ 90 días</t>
  </si>
  <si>
    <t>APR Diciembre 2017</t>
  </si>
  <si>
    <t>(1) Valores contables brutos en balance y fuera de balance</t>
  </si>
  <si>
    <r>
      <t xml:space="preserve">Importes por debajo de los umbrales de deducción (sujetos a ponderación de riesgo del 250%) </t>
    </r>
    <r>
      <rPr>
        <b/>
        <vertAlign val="superscript"/>
        <sz val="10"/>
        <color rgb="FFFFFFFF"/>
        <rFont val="BBVABentonSansLight"/>
        <family val="3"/>
        <scheme val="minor"/>
      </rPr>
      <t>(5+6)</t>
    </r>
  </si>
  <si>
    <r>
      <rPr>
        <b/>
        <sz val="10"/>
        <color rgb="FF08467A"/>
        <rFont val="BBVABentonSansLight"/>
        <family val="3"/>
        <scheme val="minor"/>
      </rPr>
      <t xml:space="preserve">Exposiciones
netas </t>
    </r>
    <r>
      <rPr>
        <b/>
        <vertAlign val="superscript"/>
        <sz val="10"/>
        <color rgb="FF08467A"/>
        <rFont val="BBVABentonSansLight"/>
        <family val="3"/>
        <scheme val="minor"/>
      </rPr>
      <t>(2)</t>
    </r>
  </si>
  <si>
    <r>
      <t xml:space="preserve">Exposición Original bruta </t>
    </r>
    <r>
      <rPr>
        <b/>
        <vertAlign val="superscript"/>
        <sz val="10"/>
        <color rgb="FF08467A"/>
        <rFont val="BBVABentonSansLight"/>
        <family val="3"/>
        <scheme val="minor"/>
      </rPr>
      <t xml:space="preserve">(3) </t>
    </r>
  </si>
  <si>
    <t>(2) La información contenida en esta tabla no incluye las exposiciones procedentes de Chile a 30 de junio de 2018.</t>
  </si>
  <si>
    <t>Operaciones de financiación de valores (3)</t>
  </si>
  <si>
    <r>
      <rPr>
        <b/>
        <sz val="10"/>
        <color rgb="FF08467A"/>
        <rFont val="BBVABentonSansLight"/>
        <family val="3"/>
        <scheme val="minor"/>
      </rPr>
      <t xml:space="preserve">Valor contable bruto de las exposiciones dudosas </t>
    </r>
    <r>
      <rPr>
        <b/>
        <vertAlign val="superscript"/>
        <sz val="10"/>
        <color rgb="FF08467A"/>
        <rFont val="BBVABentonSansLight"/>
        <family val="3"/>
        <scheme val="minor"/>
      </rPr>
      <t>(2)</t>
    </r>
  </si>
  <si>
    <r>
      <rPr>
        <vertAlign val="superscript"/>
        <sz val="8"/>
        <rFont val="BBVABentonSansLight"/>
        <family val="3"/>
        <scheme val="minor"/>
      </rPr>
      <t xml:space="preserve">(1) </t>
    </r>
    <r>
      <rPr>
        <sz val="8"/>
        <rFont val="BBVABentonSansLight"/>
        <family val="3"/>
        <scheme val="minor"/>
      </rPr>
      <t>Se muestra la Exposición Original bruta de los Estados COREP correspondiente al Riesgo de Crédito y Contraparte por métodos estándar e IRB</t>
    </r>
  </si>
  <si>
    <r>
      <rPr>
        <vertAlign val="superscript"/>
        <sz val="8"/>
        <rFont val="BBVABentonSansLight"/>
        <family val="3"/>
        <scheme val="minor"/>
      </rPr>
      <t xml:space="preserve">(1) </t>
    </r>
    <r>
      <rPr>
        <sz val="8"/>
        <rFont val="BBVABentonSansLight"/>
        <family val="3"/>
        <scheme val="minor"/>
      </rPr>
      <t>Las exposiciones crediticias excluyen aquellas exposiciones frente a Administraciones Centrales o Bancos Centrales, Administraciones regionales o autoridades locales, entidades del sector público, Bancos Multilaterales de Desarrollo, Organizaciones Internacionales y Entidades de acuerdo con el art. 140.4 de la  Directiva 2013/36/UE.</t>
    </r>
  </si>
  <si>
    <r>
      <rPr>
        <vertAlign val="superscript"/>
        <sz val="8"/>
        <rFont val="BBVABentonSansLight"/>
        <family val="3"/>
        <scheme val="minor"/>
      </rPr>
      <t xml:space="preserve">(2) </t>
    </r>
    <r>
      <rPr>
        <sz val="8"/>
        <rFont val="BBVABentonSansLight"/>
        <family val="3"/>
        <scheme val="minor"/>
      </rPr>
      <t>Colchón de capital anticíclico calculado a junio de 2018 de acuerdo al Reglamento Delegado (UE) 2015/1555 de la Comisión</t>
    </r>
  </si>
  <si>
    <r>
      <rPr>
        <vertAlign val="superscript"/>
        <sz val="8"/>
        <rFont val="BBVABentonSansLight"/>
        <family val="3"/>
        <scheme val="minor"/>
      </rPr>
      <t xml:space="preserve">(1) </t>
    </r>
    <r>
      <rPr>
        <sz val="8"/>
        <rFont val="BBVABentonSansLight"/>
        <family val="3"/>
        <scheme val="minor"/>
      </rPr>
      <t>Saldos correspondientes a las sociedades no consolidables a efectos de solvencia, pero sí a efectos contables</t>
    </r>
  </si>
  <si>
    <r>
      <rPr>
        <vertAlign val="superscript"/>
        <sz val="8"/>
        <rFont val="BBVABentonSansLight"/>
        <family val="3"/>
        <scheme val="minor"/>
      </rPr>
      <t xml:space="preserve">(2) </t>
    </r>
    <r>
      <rPr>
        <sz val="8"/>
        <rFont val="BBVABentonSansLight"/>
        <family val="3"/>
        <scheme val="minor"/>
      </rPr>
      <t>El resto de ajustes se corresponde con otras eliminaciones intragrupo y otros ajustes de homogeneización.</t>
    </r>
  </si>
  <si>
    <r>
      <rPr>
        <vertAlign val="superscript"/>
        <sz val="8"/>
        <color rgb="FF000000"/>
        <rFont val="BBVABentonSansLight"/>
        <family val="2"/>
        <scheme val="minor"/>
      </rPr>
      <t>(*)</t>
    </r>
    <r>
      <rPr>
        <sz val="8"/>
        <color rgb="FF000000"/>
        <rFont val="BBVABentonSansLight"/>
        <family val="2"/>
        <scheme val="minor"/>
      </rPr>
      <t xml:space="preserve"> A 30 de junio del 2018, la principal diferencia entre los ratios phased-in y fully-loaded surge por el tratamiento transitorio del impacto de NIIF9 al que el Grupo BBVA se ha adherido de manera voluntaria (de acuerdo al artículo 473 </t>
    </r>
    <r>
      <rPr>
        <i/>
        <sz val="8"/>
        <color rgb="FF000000"/>
        <rFont val="BBVABentonSansLight"/>
        <family val="2"/>
        <scheme val="minor"/>
      </rPr>
      <t xml:space="preserve">bis </t>
    </r>
    <r>
      <rPr>
        <sz val="8"/>
        <color rgb="FF000000"/>
        <rFont val="BBVABentonSansLight"/>
        <family val="2"/>
        <scheme val="minor"/>
      </rPr>
      <t>de la CRR)</t>
    </r>
  </si>
  <si>
    <r>
      <rPr>
        <vertAlign val="superscript"/>
        <sz val="8"/>
        <rFont val="BBVABentonSansLight"/>
        <family val="3"/>
        <scheme val="minor"/>
      </rPr>
      <t xml:space="preserve">(1) </t>
    </r>
    <r>
      <rPr>
        <sz val="8"/>
        <rFont val="BBVABentonSansLight"/>
        <family val="3"/>
        <scheme val="minor"/>
      </rPr>
      <t>Activos ponderados por riesgo conforme al periodo transitorio (phased-in).</t>
    </r>
  </si>
  <si>
    <r>
      <rPr>
        <vertAlign val="superscript"/>
        <sz val="8"/>
        <rFont val="BBVABentonSansLight"/>
        <family val="3"/>
        <scheme val="minor"/>
      </rPr>
      <t xml:space="preserve">(2) </t>
    </r>
    <r>
      <rPr>
        <sz val="8"/>
        <rFont val="BBVABentonSansLight"/>
        <family val="3"/>
        <scheme val="minor"/>
      </rPr>
      <t>Calculados sobre el 8% de los APRs.</t>
    </r>
  </si>
  <si>
    <r>
      <rPr>
        <vertAlign val="superscript"/>
        <sz val="8"/>
        <rFont val="BBVABentonSansLight"/>
        <family val="3"/>
        <scheme val="minor"/>
      </rPr>
      <t xml:space="preserve">(4) </t>
    </r>
    <r>
      <rPr>
        <sz val="8"/>
        <rFont val="BBVABentonSansLight"/>
        <family val="3"/>
        <scheme val="minor"/>
      </rPr>
      <t>Se presenta sólo a efectos comparativos y corresponde con datos a diciembre de 2017.</t>
    </r>
  </si>
  <si>
    <r>
      <rPr>
        <vertAlign val="superscript"/>
        <sz val="8"/>
        <rFont val="BBVABentonSansLight"/>
        <family val="3"/>
        <scheme val="minor"/>
      </rPr>
      <t xml:space="preserve">(1) </t>
    </r>
    <r>
      <rPr>
        <sz val="8"/>
        <rFont val="BBVABentonSansLight"/>
        <family val="3"/>
        <scheme val="minor"/>
      </rPr>
      <t>Activos ponderados por riesgo conforme al periodo transitorio (phased-in)</t>
    </r>
  </si>
  <si>
    <r>
      <rPr>
        <vertAlign val="superscript"/>
        <sz val="8"/>
        <rFont val="BBVABentonSansLight"/>
        <family val="3"/>
        <scheme val="minor"/>
      </rPr>
      <t xml:space="preserve">(2) </t>
    </r>
    <r>
      <rPr>
        <sz val="8"/>
        <rFont val="BBVABentonSansLight"/>
        <family val="3"/>
        <scheme val="minor"/>
      </rPr>
      <t>Calculados sobre el 8% de los APRs</t>
    </r>
  </si>
  <si>
    <r>
      <rPr>
        <vertAlign val="superscript"/>
        <sz val="8"/>
        <rFont val="BBVABentonSansLight"/>
        <family val="3"/>
        <scheme val="minor"/>
      </rPr>
      <t xml:space="preserve">(1) </t>
    </r>
    <r>
      <rPr>
        <sz val="8"/>
        <rFont val="BBVABentonSansLight"/>
        <family val="3"/>
        <scheme val="minor"/>
      </rPr>
      <t>Correcciones de valor por riesgo de crédito total (incluyendo Contraparte) según estados COREP</t>
    </r>
  </si>
  <si>
    <r>
      <rPr>
        <vertAlign val="superscript"/>
        <sz val="8"/>
        <rFont val="BBVABentonSansLight"/>
        <family val="3"/>
        <scheme val="minor"/>
      </rPr>
      <t xml:space="preserve">(1) </t>
    </r>
    <r>
      <rPr>
        <sz val="8"/>
        <rFont val="BBVABentonSansLight"/>
        <family val="3"/>
        <scheme val="minor"/>
      </rPr>
      <t>Se excluyen las exposiciones sujetas al marco de titulización</t>
    </r>
  </si>
  <si>
    <r>
      <rPr>
        <vertAlign val="superscript"/>
        <sz val="8"/>
        <rFont val="BBVABentonSansLight"/>
        <family val="3"/>
        <scheme val="minor"/>
      </rPr>
      <t xml:space="preserve">(2) </t>
    </r>
    <r>
      <rPr>
        <sz val="8"/>
        <rFont val="BBVABentonSansLight"/>
        <family val="3"/>
        <scheme val="minor"/>
      </rPr>
      <t>Valores contables brutos en balance</t>
    </r>
  </si>
  <si>
    <t>- Exposición neta del Método estándar =  Exposiciones que no están en situación de default - Ajuste por Riesgo de Crédito; a excepción de las categorías de Exposiciones en situación de default y asociadas a riesgos especialmente elevados que se calculan de la misma manera que en el Método IRB</t>
  </si>
  <si>
    <t>- Exposición neta del Método IRB = Exposiciones en situación de default +  Exposiciones que no están en situación de default - Ajuste por Riesgo de Crédito</t>
  </si>
  <si>
    <r>
      <rPr>
        <vertAlign val="superscript"/>
        <sz val="8"/>
        <rFont val="BBVABentonSansLight"/>
        <family val="3"/>
        <scheme val="minor"/>
      </rPr>
      <t xml:space="preserve">(1) </t>
    </r>
    <r>
      <rPr>
        <sz val="8"/>
        <rFont val="BBVABentonSansLight"/>
        <family val="3"/>
        <scheme val="minor"/>
      </rPr>
      <t>Las exposiciones en situación de default se desglosan adicionalmente por sus respectivas carteras de origen.</t>
    </r>
  </si>
  <si>
    <r>
      <rPr>
        <vertAlign val="superscript"/>
        <sz val="8"/>
        <rFont val="BBVABentonSansLight"/>
        <family val="3"/>
        <scheme val="minor"/>
      </rPr>
      <t xml:space="preserve">(2) </t>
    </r>
    <r>
      <rPr>
        <sz val="8"/>
        <rFont val="BBVABentonSansLight"/>
        <family val="3"/>
        <scheme val="minor"/>
      </rPr>
      <t>La exposición neta se calcula de la siguiente manera:</t>
    </r>
  </si>
  <si>
    <r>
      <rPr>
        <vertAlign val="superscript"/>
        <sz val="8"/>
        <rFont val="BBVABentonSansLight"/>
        <family val="3"/>
        <scheme val="minor"/>
      </rPr>
      <t xml:space="preserve">(3) </t>
    </r>
    <r>
      <rPr>
        <sz val="8"/>
        <rFont val="BBVABentonSansLight"/>
        <family val="3"/>
        <scheme val="minor"/>
      </rPr>
      <t>Se muestra la Exposición Original bruta de los Estados COREP correspondiente al Riesgo de Crédito por métodos estándar e IRB</t>
    </r>
  </si>
  <si>
    <r>
      <t xml:space="preserve">(1) </t>
    </r>
    <r>
      <rPr>
        <sz val="8"/>
        <rFont val="BBVABentonSansLight"/>
        <family val="3"/>
        <scheme val="minor"/>
      </rPr>
      <t>Se muestra la Exposición Original bruta de los Estados COREP correspondiente al Riesgo de Crédito por métodos estándar e IRB</t>
    </r>
  </si>
  <si>
    <r>
      <rPr>
        <vertAlign val="superscript"/>
        <sz val="8"/>
        <rFont val="BBVABentonSansLight"/>
        <family val="3"/>
        <scheme val="minor"/>
      </rPr>
      <t xml:space="preserve">(1) </t>
    </r>
    <r>
      <rPr>
        <sz val="8"/>
        <rFont val="BBVABentonSansLight"/>
        <family val="3"/>
        <scheme val="minor"/>
      </rPr>
      <t>Valores contables brutos en balance</t>
    </r>
  </si>
  <si>
    <r>
      <rPr>
        <vertAlign val="superscript"/>
        <sz val="8"/>
        <rFont val="BBVABentonSansLight"/>
        <family val="3"/>
        <scheme val="minor"/>
      </rPr>
      <t xml:space="preserve">(1) </t>
    </r>
    <r>
      <rPr>
        <sz val="8"/>
        <rFont val="BBVABentonSansLight"/>
        <family val="3"/>
        <scheme val="minor"/>
      </rPr>
      <t>Incluye riesgo de titulizaciones</t>
    </r>
  </si>
  <si>
    <r>
      <rPr>
        <vertAlign val="superscript"/>
        <sz val="8"/>
        <rFont val="BBVABentonSansLight"/>
        <family val="3"/>
        <scheme val="minor"/>
      </rPr>
      <t xml:space="preserve">(1) </t>
    </r>
    <r>
      <rPr>
        <sz val="8"/>
        <rFont val="BBVABentonSansLight"/>
        <family val="3"/>
        <scheme val="minor"/>
      </rPr>
      <t>Excluye riesgo de titulizaciones</t>
    </r>
  </si>
  <si>
    <r>
      <rPr>
        <vertAlign val="superscript"/>
        <sz val="8"/>
        <rFont val="BBVABentonSansLight"/>
        <family val="3"/>
        <scheme val="minor"/>
      </rPr>
      <t xml:space="preserve">(1) </t>
    </r>
    <r>
      <rPr>
        <sz val="8"/>
        <rFont val="BBVABentonSansLight"/>
        <family val="3"/>
        <scheme val="minor"/>
      </rPr>
      <t xml:space="preserve">Intervalos de PD recomendados por el documento RPDR   </t>
    </r>
  </si>
  <si>
    <r>
      <rPr>
        <vertAlign val="superscript"/>
        <sz val="8"/>
        <rFont val="BBVABentonSansLight"/>
        <family val="3"/>
        <scheme val="minor"/>
      </rPr>
      <t xml:space="preserve">(2) </t>
    </r>
    <r>
      <rPr>
        <sz val="8"/>
        <rFont val="BBVABentonSansLight"/>
        <family val="3"/>
        <scheme val="minor"/>
      </rPr>
      <t xml:space="preserve">Calculado como la EAD después de CCF para exposiciones fuera de balance sobre la exposición total fuera de balance antes de CCF                   </t>
    </r>
  </si>
  <si>
    <r>
      <rPr>
        <vertAlign val="superscript"/>
        <sz val="8"/>
        <rFont val="BBVABentonSansLight"/>
        <family val="3"/>
        <scheme val="minor"/>
      </rPr>
      <t xml:space="preserve">(3) </t>
    </r>
    <r>
      <rPr>
        <sz val="8"/>
        <rFont val="BBVABentonSansLight"/>
        <family val="3"/>
        <scheme val="minor"/>
      </rPr>
      <t xml:space="preserve">Se corresponde con la PD por grado de deudor ponderada por EAD                                                                                                                                                                                                                                                                                                                                                                                                                                                                                                                                                                                                                                                                              </t>
    </r>
  </si>
  <si>
    <r>
      <rPr>
        <vertAlign val="superscript"/>
        <sz val="8"/>
        <rFont val="BBVABentonSansLight"/>
        <family val="3"/>
        <scheme val="minor"/>
      </rPr>
      <t xml:space="preserve">(4) </t>
    </r>
    <r>
      <rPr>
        <sz val="8"/>
        <rFont val="BBVABentonSansLight"/>
        <family val="3"/>
        <scheme val="minor"/>
      </rPr>
      <t>Se corresponde con la LGD por grado de deudor ponderada por EAD</t>
    </r>
  </si>
  <si>
    <r>
      <rPr>
        <vertAlign val="superscript"/>
        <sz val="8"/>
        <rFont val="BBVABentonSansLight"/>
        <family val="3"/>
        <scheme val="minor"/>
      </rPr>
      <t xml:space="preserve">(5) </t>
    </r>
    <r>
      <rPr>
        <sz val="8"/>
        <rFont val="BBVABentonSansLight"/>
        <family val="3"/>
        <scheme val="minor"/>
      </rPr>
      <t>Se corresponde con el vencimiento del deudor en días ponderado por EAD</t>
    </r>
  </si>
  <si>
    <r>
      <rPr>
        <vertAlign val="superscript"/>
        <sz val="8"/>
        <rFont val="BBVABentonSansLight"/>
        <family val="3"/>
        <scheme val="minor"/>
      </rPr>
      <t xml:space="preserve">(1) </t>
    </r>
    <r>
      <rPr>
        <sz val="8"/>
        <rFont val="BBVABentonSansLight"/>
        <family val="3"/>
        <scheme val="minor"/>
      </rPr>
      <t xml:space="preserve">Intervalos de PD recomendados por el documento RPDR            </t>
    </r>
  </si>
  <si>
    <r>
      <rPr>
        <vertAlign val="superscript"/>
        <sz val="8"/>
        <rFont val="BBVABentonSansLight"/>
        <family val="3"/>
        <scheme val="minor"/>
      </rPr>
      <t xml:space="preserve">(2) </t>
    </r>
    <r>
      <rPr>
        <sz val="8"/>
        <rFont val="BBVABentonSansLight"/>
        <family val="3"/>
        <scheme val="minor"/>
      </rPr>
      <t xml:space="preserve">Calculado como la EAD después de CCF para exposiciones fuera de balance sobre la exposición total fuera de balance antes de CCF            </t>
    </r>
  </si>
  <si>
    <r>
      <rPr>
        <vertAlign val="superscript"/>
        <sz val="8"/>
        <rFont val="BBVABentonSansLight"/>
        <family val="3"/>
        <scheme val="minor"/>
      </rPr>
      <t xml:space="preserve">(1) </t>
    </r>
    <r>
      <rPr>
        <sz val="8"/>
        <rFont val="BBVABentonSansLight"/>
        <family val="3"/>
        <scheme val="minor"/>
      </rPr>
      <t>Corresponde con la cuantía de la exposición neta de dotaciones y cancelaciones</t>
    </r>
  </si>
  <si>
    <r>
      <rPr>
        <vertAlign val="superscript"/>
        <sz val="8"/>
        <rFont val="BBVABentonSansLight"/>
        <family val="3"/>
        <scheme val="minor"/>
      </rPr>
      <t xml:space="preserve">(2) </t>
    </r>
    <r>
      <rPr>
        <sz val="8"/>
        <rFont val="BBVABentonSansLight"/>
        <family val="3"/>
        <scheme val="minor"/>
      </rPr>
      <t xml:space="preserve"> Corresponde con el valor de la exposición fuera de balance, sin tener en cuenta los factores de conversión del crédito (CCF), ni el efecto de las técnicas de mitigación del riesgo de crédito (CRM)</t>
    </r>
  </si>
  <si>
    <r>
      <rPr>
        <vertAlign val="superscript"/>
        <sz val="8"/>
        <rFont val="BBVABentonSansLight"/>
        <family val="3"/>
        <scheme val="minor"/>
      </rPr>
      <t xml:space="preserve">(3) </t>
    </r>
    <r>
      <rPr>
        <sz val="8"/>
        <rFont val="BBVABentonSansLight"/>
        <family val="3"/>
        <scheme val="minor"/>
      </rPr>
      <t>Corresponde con el valor de la exposición tras CRM y CCF</t>
    </r>
  </si>
  <si>
    <r>
      <rPr>
        <vertAlign val="superscript"/>
        <sz val="8"/>
        <rFont val="BBVABentonSansLight"/>
        <family val="3"/>
        <scheme val="minor"/>
      </rPr>
      <t xml:space="preserve">(2) </t>
    </r>
    <r>
      <rPr>
        <sz val="8"/>
        <rFont val="BBVABentonSansLight"/>
        <family val="3"/>
        <scheme val="minor"/>
      </rPr>
      <t xml:space="preserve"> Corresponde con el valor de la exposición fuera de balance, sin tener en cuenta los factores de conversión del crédito (CCF), ni el efecto de las técnicas de mitigación del riesgo de crédito (CRM).</t>
    </r>
  </si>
  <si>
    <r>
      <rPr>
        <vertAlign val="superscript"/>
        <sz val="8"/>
        <rFont val="BBVABentonSansLight"/>
        <family val="3"/>
        <scheme val="minor"/>
      </rPr>
      <t xml:space="preserve">(3) </t>
    </r>
    <r>
      <rPr>
        <sz val="8"/>
        <rFont val="BBVABentonSansLight"/>
        <family val="3"/>
        <scheme val="minor"/>
      </rPr>
      <t xml:space="preserve"> Corresponde con el valor de la exposición tras CRM y CCF</t>
    </r>
  </si>
  <si>
    <r>
      <rPr>
        <vertAlign val="superscript"/>
        <sz val="8"/>
        <rFont val="BBVABentonSansLight"/>
        <family val="3"/>
        <scheme val="minor"/>
      </rPr>
      <t xml:space="preserve">(1) </t>
    </r>
    <r>
      <rPr>
        <sz val="8"/>
        <rFont val="BBVABentonSansLight"/>
        <family val="3"/>
        <scheme val="minor"/>
      </rPr>
      <t>Se incluyen en las operaciones de financiación de valores tanto los importes relativos instrumentos financieros reconocidos como las garantías reales que no son compensadas en balance pero si reducen riesgo de crédito. 
Las garantias reales de los derivados se corresponden únicamente a aquellos que se consideran mitigantes a efectos de capital.</t>
    </r>
  </si>
  <si>
    <r>
      <rPr>
        <vertAlign val="superscript"/>
        <sz val="8"/>
        <rFont val="BBVABentonSansLight"/>
        <family val="3"/>
        <scheme val="minor"/>
      </rPr>
      <t xml:space="preserve">(2) </t>
    </r>
    <r>
      <rPr>
        <sz val="8"/>
        <rFont val="BBVABentonSansLight"/>
        <family val="3"/>
        <scheme val="minor"/>
      </rPr>
      <t>Se incluye el mark to market positivo de los derivados</t>
    </r>
  </si>
  <si>
    <r>
      <rPr>
        <vertAlign val="superscript"/>
        <sz val="8"/>
        <rFont val="BBVABentonSansLight"/>
        <family val="3"/>
        <scheme val="minor"/>
      </rPr>
      <t xml:space="preserve">(3) </t>
    </r>
    <r>
      <rPr>
        <sz val="8"/>
        <rFont val="BBVABentonSansLight"/>
        <family val="3"/>
        <scheme val="minor"/>
      </rPr>
      <t>Se incluyen únicamente el importe de los repos de activo</t>
    </r>
  </si>
  <si>
    <t>HOME</t>
  </si>
  <si>
    <r>
      <rPr>
        <sz val="10"/>
        <color rgb="FF676767"/>
        <rFont val="BBVABentonSansLight"/>
        <family val="3"/>
        <scheme val="minor"/>
      </rPr>
      <t xml:space="preserve">EU CR4 - Método estándar: exposición al riesgo de crédito y efectos de la reducción del riesgo de crédito </t>
    </r>
    <r>
      <rPr>
        <sz val="10"/>
        <color rgb="FF00A5E1"/>
        <rFont val="BBVABentonSansLight"/>
        <family val="3"/>
        <scheme val="minor"/>
      </rPr>
      <t>(Millones de euros. 31-12-17)</t>
    </r>
  </si>
  <si>
    <r>
      <rPr>
        <b/>
        <sz val="10"/>
        <color rgb="FF676767"/>
        <rFont val="BBVABentonSansLight"/>
        <family val="3"/>
        <scheme val="minor"/>
      </rPr>
      <t xml:space="preserve">Tabla 18. </t>
    </r>
    <r>
      <rPr>
        <sz val="10"/>
        <color rgb="FF676767"/>
        <rFont val="BBVABentonSansLight"/>
        <family val="3"/>
        <scheme val="minor"/>
      </rPr>
      <t xml:space="preserve">EU CR4 - Método estándar: exposición al riesgo de crédito y efectos de la reducción del riesgo de crédito </t>
    </r>
    <r>
      <rPr>
        <sz val="10"/>
        <color rgb="FF00A5E1"/>
        <rFont val="BBVABentonSansLight"/>
        <family val="3"/>
        <scheme val="minor"/>
      </rPr>
      <t>(Millones de euros. 30-06-18)</t>
    </r>
  </si>
  <si>
    <t>Ajustes por riesgo de crédito específico registrados directamente en la cuenta de resultados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</si>
</sst>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_);\(0\)"/>
    <numFmt numFmtId="165" formatCode="#,##0_);\(#,##0\)"/>
    <numFmt numFmtId="166" formatCode="dd\-m\-yyyy;@"/>
    <numFmt numFmtId="167" formatCode="0.0%"/>
    <numFmt numFmtId="168" formatCode="#,###;\(#,###\);\-"/>
    <numFmt numFmtId="169" formatCode="_(* #,##0.00_);_(* \(#,##0.00\);_(* &quot;-&quot;??_);_(@_)"/>
    <numFmt numFmtId="170" formatCode="_(* #,##0_);_(* \(#,##0\);_(* &quot;-&quot;??_);_(@_)"/>
    <numFmt numFmtId="171" formatCode="d\-m\-yy;@"/>
    <numFmt numFmtId="172" formatCode="_-* #,##0\ _€_-;\-* #,##0\ _€_-;_-* &quot;-&quot;??\ _€_-;_-@_-"/>
    <numFmt numFmtId="173" formatCode="0.00000%"/>
    <numFmt numFmtId="174" formatCode="0.000%"/>
    <numFmt numFmtId="175" formatCode="#,###;\-#,###;"/>
  </numFmts>
  <fonts count="91">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sz val="7"/>
      <color rgb="FF676767"/>
      <name val="BBVABentonSansLight"/>
      <family val="3"/>
      <scheme val="minor"/>
    </font>
    <font>
      <b/>
      <sz val="10"/>
      <name val="BBVABentonSansLight"/>
      <family val="3"/>
      <scheme val="minor"/>
    </font>
    <font>
      <b/>
      <sz val="10"/>
      <color rgb="FFFFFFFF"/>
      <name val="BBVABentonSansLight"/>
      <family val="3"/>
      <scheme val="minor"/>
    </font>
    <font>
      <sz val="8"/>
      <color rgb="FF000000"/>
      <name val="BBVABentonSansLight"/>
      <family val="3"/>
      <scheme val="minor"/>
    </font>
    <font>
      <sz val="7"/>
      <color rgb="FF000000"/>
      <name val="BBVABentonSansLight"/>
      <family val="3"/>
      <scheme val="minor"/>
    </font>
    <font>
      <sz val="11"/>
      <color theme="1"/>
      <name val="BBVABentonSansLight"/>
      <family val="2"/>
      <scheme val="minor"/>
    </font>
    <font>
      <sz val="10"/>
      <name val="Arial"/>
      <family val="2"/>
    </font>
    <font>
      <sz val="10"/>
      <color rgb="FF000000"/>
      <name val="BBVABentonSans"/>
      <family val="3"/>
      <scheme val="major"/>
    </font>
    <font>
      <sz val="12"/>
      <color theme="1"/>
      <name val="BBVABentonSansLight"/>
      <family val="2"/>
      <scheme val="minor"/>
    </font>
    <font>
      <sz val="10"/>
      <color rgb="FF000000"/>
      <name val="Times New Roman"/>
      <family val="1"/>
    </font>
    <font>
      <b/>
      <sz val="10"/>
      <color rgb="FF676767"/>
      <name val="BBVABentonSansLight"/>
      <family val="3"/>
      <scheme val="minor"/>
    </font>
    <font>
      <sz val="10"/>
      <color rgb="FF676767"/>
      <name val="BBVABentonSansLight"/>
      <family val="3"/>
      <scheme val="minor"/>
    </font>
    <font>
      <sz val="10"/>
      <color rgb="FF00A5E1"/>
      <name val="BBVABentonSansLight"/>
      <family val="3"/>
      <scheme val="minor"/>
    </font>
    <font>
      <b/>
      <sz val="10"/>
      <color rgb="FF08467A"/>
      <name val="BBVABentonSansLight"/>
      <family val="3"/>
      <scheme val="minor"/>
    </font>
    <font>
      <b/>
      <sz val="10"/>
      <color theme="1"/>
      <name val="BBVABentonSansLight"/>
      <family val="3"/>
      <scheme val="minor"/>
    </font>
    <font>
      <b/>
      <sz val="10"/>
      <color rgb="FF1D1D1B"/>
      <name val="BBVABentonSansLight"/>
      <family val="3"/>
      <scheme val="minor"/>
    </font>
    <font>
      <sz val="10"/>
      <name val="BBVABentonSansLight"/>
      <family val="3"/>
      <scheme val="minor"/>
    </font>
    <font>
      <sz val="10"/>
      <color rgb="FF1D1D1B"/>
      <name val="BBVABentonSansLight"/>
      <family val="3"/>
      <scheme val="minor"/>
    </font>
    <font>
      <sz val="10"/>
      <color theme="0" tint="-0.499984740745262"/>
      <name val="BBVABentonSansLight"/>
      <family val="3"/>
      <scheme val="minor"/>
    </font>
    <font>
      <vertAlign val="superscript"/>
      <sz val="7"/>
      <color rgb="FF676767"/>
      <name val="BBVABentonSansLight"/>
      <family val="3"/>
      <scheme val="minor"/>
    </font>
    <font>
      <b/>
      <vertAlign val="superscript"/>
      <sz val="10"/>
      <color rgb="FF08467A"/>
      <name val="BBVABentonSansLight"/>
      <family val="3"/>
      <scheme val="minor"/>
    </font>
    <font>
      <b/>
      <sz val="10"/>
      <color theme="0"/>
      <name val="BBVABentonSansLight"/>
      <family val="3"/>
      <scheme val="minor"/>
    </font>
    <font>
      <b/>
      <vertAlign val="superscript"/>
      <sz val="10"/>
      <color theme="1"/>
      <name val="BBVABentonSansLight"/>
      <family val="3"/>
      <scheme val="minor"/>
    </font>
    <font>
      <b/>
      <sz val="10"/>
      <color theme="4"/>
      <name val="BBVABentonSansLight"/>
      <family val="3"/>
      <scheme val="minor"/>
    </font>
    <font>
      <sz val="10"/>
      <color theme="1" tint="0.39997558519241921"/>
      <name val="BBVABentonSansLight"/>
      <family val="3"/>
      <scheme val="minor"/>
    </font>
    <font>
      <b/>
      <vertAlign val="superscript"/>
      <sz val="10"/>
      <color rgb="FFFFFFFF"/>
      <name val="BBVABentonSansLight"/>
      <family val="3"/>
      <scheme val="minor"/>
    </font>
    <font>
      <vertAlign val="superscript"/>
      <sz val="10"/>
      <color rgb="FF1D1D1B"/>
      <name val="BBVABentonSansLight"/>
      <family val="3"/>
      <scheme val="minor"/>
    </font>
    <font>
      <u/>
      <sz val="10"/>
      <color theme="10"/>
      <name val="Times New Roman"/>
      <family val="1"/>
    </font>
    <font>
      <sz val="10"/>
      <color rgb="FF666666"/>
      <name val="BBVABentonSansLight"/>
      <family val="3"/>
      <scheme val="minor"/>
    </font>
    <font>
      <sz val="10"/>
      <color theme="5"/>
      <name val="BBVABentonSansLight"/>
      <family val="3"/>
      <scheme val="minor"/>
    </font>
    <font>
      <sz val="10"/>
      <color theme="5"/>
      <name val="BBVABentonSans"/>
      <family val="3"/>
      <scheme val="major"/>
    </font>
    <font>
      <sz val="10"/>
      <color rgb="FF676767"/>
      <name val="BBVABentonSansLight (Cuerpo)"/>
    </font>
    <font>
      <sz val="10"/>
      <color theme="2" tint="0.249977111117893"/>
      <name val="BBVABentonSansLight"/>
      <family val="3"/>
      <scheme val="minor"/>
    </font>
    <font>
      <b/>
      <sz val="16"/>
      <color theme="1"/>
      <name val="BBVABentonSansLight"/>
      <family val="3"/>
      <scheme val="minor"/>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0"/>
      <color rgb="FF000000"/>
      <name val="BBVABentonSans"/>
      <family val="3"/>
      <scheme val="major"/>
    </font>
    <font>
      <b/>
      <sz val="10"/>
      <color theme="1"/>
      <name val="BBVABentonSans"/>
      <family val="3"/>
      <scheme val="major"/>
    </font>
    <font>
      <sz val="10"/>
      <color rgb="FF262626"/>
      <name val="BBVABentonSans"/>
      <family val="3"/>
      <scheme val="major"/>
    </font>
    <font>
      <b/>
      <sz val="10"/>
      <color theme="0"/>
      <name val="BBVABentonSans"/>
      <family val="3"/>
      <scheme val="major"/>
    </font>
    <font>
      <sz val="10"/>
      <color theme="0" tint="-0.499984740745262"/>
      <name val="BBVABentonSans"/>
      <family val="3"/>
      <scheme val="major"/>
    </font>
    <font>
      <sz val="10"/>
      <color theme="0"/>
      <name val="BBVABentonSans"/>
      <family val="3"/>
      <scheme val="major"/>
    </font>
    <font>
      <sz val="7"/>
      <color rgb="FF666666"/>
      <name val="BBVABentonSans"/>
      <family val="3"/>
      <scheme val="major"/>
    </font>
    <font>
      <sz val="7"/>
      <name val="BBVABentonSans"/>
      <family val="3"/>
      <scheme val="major"/>
    </font>
    <font>
      <sz val="7"/>
      <color rgb="FF000000"/>
      <name val="BBVABentonSans"/>
      <family val="3"/>
      <scheme val="major"/>
    </font>
    <font>
      <b/>
      <sz val="10"/>
      <color theme="0" tint="-0.499984740745262"/>
      <name val="BBVABentonSansLight"/>
      <family val="3"/>
      <scheme val="minor"/>
    </font>
    <font>
      <b/>
      <sz val="10"/>
      <color theme="3" tint="-0.249977111117893"/>
      <name val="BBVABentonSansLight"/>
      <family val="3"/>
      <scheme val="minor"/>
    </font>
    <font>
      <vertAlign val="superscript"/>
      <sz val="10"/>
      <color rgb="FF1D1D1B"/>
      <name val="BBVABentonSansLight"/>
      <family val="2"/>
      <scheme val="minor"/>
    </font>
    <font>
      <b/>
      <sz val="10"/>
      <color rgb="FF08467A"/>
      <name val="BBVABentonSansLight"/>
      <family val="2"/>
      <scheme val="minor"/>
    </font>
    <font>
      <b/>
      <vertAlign val="superscript"/>
      <sz val="10"/>
      <color rgb="FF08467A"/>
      <name val="BBVABentonSansLight"/>
      <family val="2"/>
      <scheme val="minor"/>
    </font>
    <font>
      <sz val="10"/>
      <name val="BBVABentonSansLight"/>
      <family val="3"/>
      <scheme val="minor"/>
    </font>
    <font>
      <vertAlign val="superscript"/>
      <sz val="10"/>
      <color rgb="FF08467A"/>
      <name val="BBVABentonSansLight"/>
      <family val="3"/>
      <scheme val="minor"/>
    </font>
    <font>
      <sz val="10"/>
      <color rgb="FF000000"/>
      <name val="Times New Roman"/>
      <family val="1"/>
    </font>
    <font>
      <sz val="10"/>
      <color rgb="FFFF0000"/>
      <name val="BBVABentonSansLight"/>
      <family val="3"/>
      <scheme val="minor"/>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sz val="10"/>
      <name val="Arial"/>
      <family val="2"/>
    </font>
    <font>
      <b/>
      <sz val="18"/>
      <color theme="3"/>
      <name val="BBVABentonSans"/>
      <family val="2"/>
      <scheme val="major"/>
    </font>
    <font>
      <u/>
      <sz val="10"/>
      <color rgb="FF0000FF"/>
      <name val="Arial"/>
      <family val="2"/>
    </font>
    <font>
      <u/>
      <sz val="10"/>
      <color rgb="FF800080"/>
      <name val="Arial"/>
      <family val="2"/>
    </font>
    <font>
      <sz val="8"/>
      <color rgb="FF000000"/>
      <name val="Arial"/>
      <family val="2"/>
    </font>
    <font>
      <sz val="12"/>
      <name val="BBVABentonSansLight"/>
      <family val="3"/>
      <scheme val="minor"/>
    </font>
    <font>
      <sz val="10"/>
      <color indexed="8"/>
      <name val="Arial"/>
      <family val="2"/>
    </font>
    <font>
      <sz val="8"/>
      <name val="BBVABentonSansLight"/>
      <family val="3"/>
      <scheme val="minor"/>
    </font>
    <font>
      <vertAlign val="superscript"/>
      <sz val="8"/>
      <name val="BBVABentonSansLight"/>
      <family val="3"/>
      <scheme val="minor"/>
    </font>
    <font>
      <sz val="8"/>
      <color rgb="FF000000"/>
      <name val="BBVABentonSansLight"/>
      <family val="2"/>
      <scheme val="minor"/>
    </font>
    <font>
      <vertAlign val="superscript"/>
      <sz val="8"/>
      <color rgb="FF000000"/>
      <name val="BBVABentonSansLight"/>
      <family val="2"/>
      <scheme val="minor"/>
    </font>
    <font>
      <i/>
      <sz val="8"/>
      <color rgb="FF000000"/>
      <name val="BBVABentonSansLight"/>
      <family val="2"/>
      <scheme val="minor"/>
    </font>
    <font>
      <sz val="8"/>
      <name val="BBVABentonSans"/>
      <family val="3"/>
      <scheme val="major"/>
    </font>
  </fonts>
  <fills count="44">
    <fill>
      <patternFill patternType="none"/>
    </fill>
    <fill>
      <patternFill patternType="gray125"/>
    </fill>
    <fill>
      <patternFill patternType="solid">
        <fgColor rgb="FFEAEAEA"/>
      </patternFill>
    </fill>
    <fill>
      <patternFill patternType="solid">
        <fgColor rgb="FF08467A"/>
      </patternFill>
    </fill>
    <fill>
      <patternFill patternType="solid">
        <fgColor rgb="FF00A9B7"/>
      </patternFill>
    </fill>
    <fill>
      <patternFill patternType="solid">
        <fgColor rgb="FFBEBEBE"/>
      </patternFill>
    </fill>
    <fill>
      <patternFill patternType="solid">
        <fgColor rgb="FFEAEAEA"/>
        <bgColor indexed="64"/>
      </patternFill>
    </fill>
    <fill>
      <patternFill patternType="solid">
        <fgColor rgb="FFFFFFFF"/>
        <bgColor indexed="64"/>
      </patternFill>
    </fill>
    <fill>
      <patternFill patternType="solid">
        <fgColor indexed="9"/>
        <bgColor indexed="64"/>
      </patternFill>
    </fill>
    <fill>
      <patternFill patternType="solid">
        <fgColor theme="6"/>
        <bgColor indexed="64"/>
      </patternFill>
    </fill>
    <fill>
      <patternFill patternType="solid">
        <fgColor rgb="FF08467A"/>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59">
    <border>
      <left/>
      <right/>
      <top/>
      <bottom/>
      <diagonal/>
    </border>
    <border>
      <left/>
      <right/>
      <top/>
      <bottom style="thin">
        <color rgb="FF08467A"/>
      </bottom>
      <diagonal/>
    </border>
    <border>
      <left/>
      <right/>
      <top style="thin">
        <color rgb="FF08467A"/>
      </top>
      <bottom style="thin">
        <color rgb="FF08467A"/>
      </bottom>
      <diagonal/>
    </border>
    <border>
      <left/>
      <right/>
      <top style="thin">
        <color rgb="FF08467A"/>
      </top>
      <bottom style="thin">
        <color rgb="FF1D1D1B"/>
      </bottom>
      <diagonal/>
    </border>
    <border>
      <left/>
      <right/>
      <top style="thin">
        <color rgb="FF1D1D1B"/>
      </top>
      <bottom style="thin">
        <color rgb="FFDFDFDE"/>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style="thin">
        <color rgb="FF6FA3C3"/>
      </top>
      <bottom style="thin">
        <color rgb="FF6FA3C3"/>
      </bottom>
      <diagonal/>
    </border>
    <border>
      <left/>
      <right/>
      <top style="thin">
        <color rgb="FF6FA3C3"/>
      </top>
      <bottom style="thin">
        <color rgb="FF9D9D9C"/>
      </bottom>
      <diagonal/>
    </border>
    <border>
      <left/>
      <right/>
      <top style="thin">
        <color rgb="FF9D9D9C"/>
      </top>
      <bottom style="thin">
        <color rgb="FFDFDFDE"/>
      </bottom>
      <diagonal/>
    </border>
    <border>
      <left/>
      <right/>
      <top/>
      <bottom style="thin">
        <color rgb="FFBEBEBE"/>
      </bottom>
      <diagonal/>
    </border>
    <border>
      <left/>
      <right/>
      <top style="thin">
        <color rgb="FFBEBEBE"/>
      </top>
      <bottom style="thin">
        <color rgb="FF9D9D9C"/>
      </bottom>
      <diagonal/>
    </border>
    <border>
      <left/>
      <right/>
      <top style="thin">
        <color rgb="FFBEBEBE"/>
      </top>
      <bottom style="thin">
        <color rgb="FFBEBEBE"/>
      </bottom>
      <diagonal/>
    </border>
    <border>
      <left/>
      <right/>
      <top style="thin">
        <color rgb="FFBEBEBE"/>
      </top>
      <bottom/>
      <diagonal/>
    </border>
    <border>
      <left/>
      <right/>
      <top style="thin">
        <color rgb="FF08467A"/>
      </top>
      <bottom style="thin">
        <color rgb="FFDFDFDE"/>
      </bottom>
      <diagonal/>
    </border>
    <border>
      <left/>
      <right/>
      <top style="thin">
        <color rgb="FFBEBEBE"/>
      </top>
      <bottom style="thin">
        <color rgb="FFDFDFDE"/>
      </bottom>
      <diagonal/>
    </border>
    <border>
      <left/>
      <right/>
      <top style="thin">
        <color rgb="FFDFDFDE"/>
      </top>
      <bottom style="thin">
        <color rgb="FFBEBEBE"/>
      </bottom>
      <diagonal/>
    </border>
    <border>
      <left/>
      <right/>
      <top style="thin">
        <color rgb="FFDFDFDE"/>
      </top>
      <bottom style="thin">
        <color rgb="FF9D9D9C"/>
      </bottom>
      <diagonal/>
    </border>
    <border>
      <left/>
      <right/>
      <top style="thin">
        <color rgb="FF9D9D9C"/>
      </top>
      <bottom style="thin">
        <color rgb="FF08467A"/>
      </bottom>
      <diagonal/>
    </border>
    <border>
      <left/>
      <right/>
      <top/>
      <bottom style="thin">
        <color rgb="FF9D9D9C"/>
      </bottom>
      <diagonal/>
    </border>
    <border>
      <left/>
      <right/>
      <top style="thin">
        <color rgb="FF9D9D9C"/>
      </top>
      <bottom/>
      <diagonal/>
    </border>
    <border>
      <left/>
      <right/>
      <top style="thin">
        <color rgb="FF08467A"/>
      </top>
      <bottom style="thin">
        <color rgb="FFBEBEBE"/>
      </bottom>
      <diagonal/>
    </border>
    <border>
      <left/>
      <right/>
      <top style="thin">
        <color rgb="FF9D9D9C"/>
      </top>
      <bottom style="thin">
        <color rgb="FF9D9D9C"/>
      </bottom>
      <diagonal/>
    </border>
    <border>
      <left/>
      <right/>
      <top style="thin">
        <color rgb="FF6FA3C3"/>
      </top>
      <bottom/>
      <diagonal/>
    </border>
    <border>
      <left/>
      <right/>
      <top/>
      <bottom style="thin">
        <color theme="1"/>
      </bottom>
      <diagonal/>
    </border>
    <border>
      <left/>
      <right/>
      <top/>
      <bottom style="thin">
        <color rgb="FFEAEAEA"/>
      </bottom>
      <diagonal/>
    </border>
    <border>
      <left/>
      <right/>
      <top style="thin">
        <color theme="1"/>
      </top>
      <bottom style="thin">
        <color theme="1"/>
      </bottom>
      <diagonal/>
    </border>
    <border>
      <left/>
      <right/>
      <top style="thin">
        <color rgb="FFEAEAEA"/>
      </top>
      <bottom style="thin">
        <color rgb="FFEAEAEA"/>
      </bottom>
      <diagonal/>
    </border>
    <border>
      <left/>
      <right/>
      <top style="thin">
        <color rgb="FFEAEAEA"/>
      </top>
      <bottom/>
      <diagonal/>
    </border>
    <border>
      <left/>
      <right/>
      <top/>
      <bottom style="thin">
        <color theme="4"/>
      </bottom>
      <diagonal/>
    </border>
    <border>
      <left/>
      <right/>
      <top style="thin">
        <color rgb="FF6FA3C3"/>
      </top>
      <bottom style="thin">
        <color theme="4"/>
      </bottom>
      <diagonal/>
    </border>
    <border>
      <left/>
      <right/>
      <top style="thin">
        <color rgb="FF6FA3C3"/>
      </top>
      <bottom style="thin">
        <color theme="3"/>
      </bottom>
      <diagonal/>
    </border>
    <border>
      <left/>
      <right/>
      <top style="thin">
        <color rgb="FF1D1D1B"/>
      </top>
      <bottom style="thin">
        <color rgb="FFBEBEBE"/>
      </bottom>
      <diagonal/>
    </border>
    <border>
      <left/>
      <right/>
      <top style="thin">
        <color rgb="FF9D9D9C"/>
      </top>
      <bottom style="thin">
        <color rgb="FF1D1D1B"/>
      </bottom>
      <diagonal/>
    </border>
    <border>
      <left/>
      <right/>
      <top style="thin">
        <color rgb="FFDFDFDE"/>
      </top>
      <bottom style="thin">
        <color rgb="FFEAEAEA"/>
      </bottom>
      <diagonal/>
    </border>
    <border>
      <left/>
      <right/>
      <top/>
      <bottom style="thin">
        <color theme="2"/>
      </bottom>
      <diagonal/>
    </border>
    <border>
      <left/>
      <right/>
      <top style="thin">
        <color rgb="FFBEBEBE"/>
      </top>
      <bottom style="thin">
        <color theme="2"/>
      </bottom>
      <diagonal/>
    </border>
    <border>
      <left/>
      <right/>
      <top style="thin">
        <color rgb="FF08467A"/>
      </top>
      <bottom style="thin">
        <color theme="1"/>
      </bottom>
      <diagonal/>
    </border>
    <border>
      <left/>
      <right/>
      <top style="thin">
        <color theme="1"/>
      </top>
      <bottom style="thin">
        <color rgb="FFDFDFDE"/>
      </bottom>
      <diagonal/>
    </border>
    <border>
      <left/>
      <right/>
      <top style="thin">
        <color theme="1"/>
      </top>
      <bottom style="thin">
        <color rgb="FF6FA3C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499984740745262"/>
      </top>
      <bottom style="thin">
        <color rgb="FFDFDFDE"/>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3">
    <xf numFmtId="0" fontId="0" fillId="0" borderId="0"/>
    <xf numFmtId="0" fontId="5" fillId="0" borderId="0"/>
    <xf numFmtId="0" fontId="12" fillId="0" borderId="0"/>
    <xf numFmtId="9" fontId="12" fillId="0" borderId="0" applyFont="0" applyFill="0" applyBorder="0" applyAlignment="0" applyProtection="0"/>
    <xf numFmtId="0" fontId="13" fillId="0" borderId="0"/>
    <xf numFmtId="0" fontId="12" fillId="0" borderId="0"/>
    <xf numFmtId="0" fontId="13" fillId="0" borderId="0"/>
    <xf numFmtId="0" fontId="13" fillId="0" borderId="0"/>
    <xf numFmtId="169" fontId="12" fillId="0" borderId="0" applyFont="0" applyFill="0" applyBorder="0" applyAlignment="0" applyProtection="0"/>
    <xf numFmtId="0" fontId="15" fillId="0" borderId="0"/>
    <xf numFmtId="9" fontId="16" fillId="0" borderId="0" applyFont="0" applyFill="0" applyBorder="0" applyAlignment="0" applyProtection="0"/>
    <xf numFmtId="0" fontId="15" fillId="0" borderId="0"/>
    <xf numFmtId="0" fontId="4" fillId="0" borderId="0"/>
    <xf numFmtId="0" fontId="5" fillId="0" borderId="0"/>
    <xf numFmtId="9" fontId="5" fillId="0" borderId="0" applyFont="0" applyFill="0" applyBorder="0" applyAlignment="0" applyProtection="0"/>
    <xf numFmtId="0" fontId="5" fillId="0" borderId="0"/>
    <xf numFmtId="0" fontId="34"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5" fillId="0" borderId="0" applyFont="0" applyFill="0" applyBorder="0" applyAlignment="0" applyProtection="0"/>
    <xf numFmtId="43" fontId="61" fillId="0" borderId="0" applyFont="0" applyFill="0" applyBorder="0" applyAlignment="0" applyProtection="0"/>
    <xf numFmtId="0" fontId="63" fillId="0" borderId="45" applyNumberFormat="0" applyFill="0" applyAlignment="0" applyProtection="0"/>
    <xf numFmtId="0" fontId="64" fillId="0" borderId="46" applyNumberFormat="0" applyFill="0" applyAlignment="0" applyProtection="0"/>
    <xf numFmtId="0" fontId="65" fillId="0" borderId="47" applyNumberFormat="0" applyFill="0" applyAlignment="0" applyProtection="0"/>
    <xf numFmtId="0" fontId="65" fillId="0" borderId="0" applyNumberFormat="0" applyFill="0" applyBorder="0" applyAlignment="0" applyProtection="0"/>
    <xf numFmtId="0" fontId="66"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9" fillId="15" borderId="48" applyNumberFormat="0" applyAlignment="0" applyProtection="0"/>
    <xf numFmtId="0" fontId="70" fillId="16" borderId="49" applyNumberFormat="0" applyAlignment="0" applyProtection="0"/>
    <xf numFmtId="0" fontId="71" fillId="16" borderId="48" applyNumberFormat="0" applyAlignment="0" applyProtection="0"/>
    <xf numFmtId="0" fontId="72" fillId="0" borderId="50" applyNumberFormat="0" applyFill="0" applyAlignment="0" applyProtection="0"/>
    <xf numFmtId="0" fontId="73" fillId="17" borderId="5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3" applyNumberFormat="0" applyFill="0" applyAlignment="0" applyProtection="0"/>
    <xf numFmtId="0" fontId="7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77" fillId="42" borderId="0" applyNumberFormat="0" applyBorder="0" applyAlignment="0" applyProtection="0"/>
    <xf numFmtId="0" fontId="78" fillId="0" borderId="0"/>
    <xf numFmtId="0" fontId="79" fillId="0" borderId="0" applyNumberFormat="0" applyFill="0" applyBorder="0" applyAlignment="0" applyProtection="0"/>
    <xf numFmtId="0" fontId="2" fillId="18" borderId="52" applyNumberFormat="0" applyFon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 fillId="0" borderId="0"/>
    <xf numFmtId="43" fontId="1" fillId="0" borderId="0" applyFont="0" applyFill="0" applyBorder="0" applyAlignment="0" applyProtection="0"/>
    <xf numFmtId="0" fontId="13" fillId="0" borderId="0"/>
    <xf numFmtId="0" fontId="84" fillId="0" borderId="0"/>
    <xf numFmtId="43" fontId="1" fillId="0" borderId="0" applyFont="0" applyFill="0" applyBorder="0" applyAlignment="0" applyProtection="0"/>
    <xf numFmtId="0" fontId="34" fillId="0" borderId="0" applyNumberFormat="0" applyFill="0" applyBorder="0" applyAlignment="0" applyProtection="0"/>
  </cellStyleXfs>
  <cellXfs count="772">
    <xf numFmtId="0" fontId="0" fillId="0" borderId="0" xfId="0" applyFill="1" applyBorder="1" applyAlignment="1">
      <alignment horizontal="left" vertical="top"/>
    </xf>
    <xf numFmtId="0" fontId="6" fillId="0" borderId="0" xfId="0" applyFont="1" applyFill="1" applyBorder="1" applyAlignment="1">
      <alignment horizontal="left" vertical="top"/>
    </xf>
    <xf numFmtId="0" fontId="6" fillId="3" borderId="0" xfId="0" applyFont="1" applyFill="1" applyBorder="1" applyAlignment="1">
      <alignment horizontal="left"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top" wrapText="1" indent="2"/>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top" indent="13"/>
    </xf>
    <xf numFmtId="0" fontId="6" fillId="0" borderId="23" xfId="0" applyFont="1" applyFill="1" applyBorder="1" applyAlignment="1">
      <alignment horizontal="left" vertical="center" wrapText="1"/>
    </xf>
    <xf numFmtId="0" fontId="6"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0" xfId="0" applyFont="1" applyFill="1" applyBorder="1" applyAlignment="1">
      <alignment horizontal="right" vertical="top"/>
    </xf>
    <xf numFmtId="0" fontId="11" fillId="0" borderId="0" xfId="0" applyFont="1" applyFill="1" applyBorder="1" applyAlignment="1">
      <alignment horizontal="left" vertical="top"/>
    </xf>
    <xf numFmtId="0" fontId="6" fillId="0" borderId="23" xfId="0" applyFont="1" applyFill="1" applyBorder="1" applyAlignment="1">
      <alignment horizontal="right" vertical="center" wrapText="1"/>
    </xf>
    <xf numFmtId="0" fontId="6" fillId="0" borderId="0" xfId="0" applyFont="1" applyFill="1" applyBorder="1" applyAlignment="1">
      <alignment horizontal="right" wrapText="1"/>
    </xf>
    <xf numFmtId="0" fontId="6" fillId="6" borderId="0" xfId="0" applyFont="1" applyFill="1" applyBorder="1" applyAlignment="1">
      <alignment horizontal="left" vertical="top"/>
    </xf>
    <xf numFmtId="0" fontId="6" fillId="0" borderId="10" xfId="0" applyFont="1" applyFill="1" applyBorder="1" applyAlignment="1">
      <alignment horizontal="left" wrapText="1"/>
    </xf>
    <xf numFmtId="0" fontId="6" fillId="0" borderId="22"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28" xfId="1" applyFont="1" applyFill="1" applyBorder="1" applyAlignment="1">
      <alignment horizontal="center" vertical="center" wrapText="1"/>
    </xf>
    <xf numFmtId="0" fontId="6" fillId="0" borderId="18" xfId="1" applyFont="1" applyFill="1" applyBorder="1" applyAlignment="1">
      <alignment horizontal="left" vertical="center" wrapText="1"/>
    </xf>
    <xf numFmtId="0" fontId="6" fillId="0" borderId="12" xfId="1" applyFont="1" applyFill="1" applyBorder="1" applyAlignment="1">
      <alignment horizontal="right" vertical="center" wrapText="1"/>
    </xf>
    <xf numFmtId="0" fontId="6" fillId="0" borderId="0" xfId="1" applyFont="1" applyFill="1" applyBorder="1" applyAlignment="1">
      <alignment horizontal="left"/>
    </xf>
    <xf numFmtId="0" fontId="6" fillId="0" borderId="10" xfId="1" applyFont="1" applyFill="1" applyBorder="1" applyAlignment="1">
      <alignment horizontal="left" wrapText="1"/>
    </xf>
    <xf numFmtId="0" fontId="6" fillId="0" borderId="8" xfId="1" applyFont="1" applyFill="1" applyBorder="1" applyAlignment="1">
      <alignment horizontal="left" wrapText="1"/>
    </xf>
    <xf numFmtId="0" fontId="6" fillId="0" borderId="35" xfId="1" applyFont="1" applyFill="1" applyBorder="1" applyAlignment="1">
      <alignment horizontal="left" wrapText="1"/>
    </xf>
    <xf numFmtId="0" fontId="6" fillId="0" borderId="0" xfId="0" applyFont="1" applyFill="1" applyBorder="1" applyAlignment="1">
      <alignment horizontal="left" vertical="top" wrapText="1"/>
    </xf>
    <xf numFmtId="0" fontId="6" fillId="0" borderId="0" xfId="1" applyFont="1" applyFill="1" applyBorder="1" applyAlignment="1">
      <alignment horizontal="left" vertical="center"/>
    </xf>
    <xf numFmtId="0" fontId="6" fillId="5" borderId="0" xfId="1" applyFont="1" applyFill="1" applyBorder="1" applyAlignment="1">
      <alignment horizontal="right" vertical="center" wrapText="1"/>
    </xf>
    <xf numFmtId="0" fontId="6" fillId="3" borderId="0" xfId="1" applyFont="1" applyFill="1" applyBorder="1" applyAlignment="1">
      <alignment horizontal="right" vertical="center" wrapText="1"/>
    </xf>
    <xf numFmtId="0" fontId="6" fillId="0" borderId="1" xfId="1" applyFont="1" applyFill="1" applyBorder="1" applyAlignment="1">
      <alignment horizontal="right" wrapText="1"/>
    </xf>
    <xf numFmtId="0" fontId="6" fillId="0" borderId="0" xfId="1" applyFont="1" applyFill="1" applyBorder="1" applyAlignment="1">
      <alignment horizontal="right" vertical="center" wrapText="1"/>
    </xf>
    <xf numFmtId="0" fontId="6" fillId="0" borderId="0" xfId="1" applyFont="1" applyFill="1" applyBorder="1" applyAlignment="1">
      <alignment horizontal="right" vertical="center"/>
    </xf>
    <xf numFmtId="0" fontId="6" fillId="0" borderId="0" xfId="1" applyFont="1" applyFill="1" applyBorder="1" applyAlignment="1">
      <alignment vertical="center" wrapText="1"/>
    </xf>
    <xf numFmtId="0" fontId="6" fillId="0" borderId="0" xfId="1" applyFont="1" applyFill="1" applyBorder="1" applyAlignment="1">
      <alignment vertical="center"/>
    </xf>
    <xf numFmtId="0" fontId="6" fillId="0" borderId="10" xfId="1" applyFont="1" applyFill="1" applyBorder="1" applyAlignment="1">
      <alignment horizontal="right" vertical="center" wrapText="1"/>
    </xf>
    <xf numFmtId="0" fontId="6" fillId="0" borderId="0" xfId="1" applyFont="1" applyFill="1" applyBorder="1" applyAlignment="1"/>
    <xf numFmtId="0" fontId="6" fillId="0" borderId="5" xfId="0" applyFont="1" applyFill="1" applyBorder="1" applyAlignment="1">
      <alignment horizontal="left" vertical="top" wrapText="1"/>
    </xf>
    <xf numFmtId="0" fontId="10" fillId="0" borderId="0" xfId="0" applyFont="1" applyFill="1" applyBorder="1" applyAlignment="1">
      <alignment horizontal="left" vertical="top"/>
    </xf>
    <xf numFmtId="0" fontId="6" fillId="0" borderId="28" xfId="1" applyFont="1" applyFill="1" applyBorder="1" applyAlignment="1">
      <alignment horizontal="right" vertical="center" wrapText="1"/>
    </xf>
    <xf numFmtId="0" fontId="6" fillId="0" borderId="0" xfId="1" applyFont="1" applyFill="1" applyBorder="1" applyAlignment="1">
      <alignment horizontal="left" wrapText="1"/>
    </xf>
    <xf numFmtId="0" fontId="6" fillId="0" borderId="10" xfId="1" applyFont="1" applyFill="1" applyBorder="1" applyAlignment="1">
      <alignment horizontal="right" wrapText="1"/>
    </xf>
    <xf numFmtId="0" fontId="6" fillId="0" borderId="2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20" fillId="0" borderId="0" xfId="0" applyFont="1" applyFill="1" applyBorder="1" applyAlignment="1">
      <alignment horizontal="left" vertical="top" indent="1"/>
    </xf>
    <xf numFmtId="0" fontId="8" fillId="0" borderId="3" xfId="0" applyFont="1" applyFill="1" applyBorder="1" applyAlignment="1">
      <alignment horizontal="left" vertical="top" wrapText="1"/>
    </xf>
    <xf numFmtId="10" fontId="24" fillId="0" borderId="4" xfId="0" applyNumberFormat="1" applyFont="1" applyFill="1" applyBorder="1" applyAlignment="1">
      <alignment horizontal="right" vertical="top" shrinkToFit="1"/>
    </xf>
    <xf numFmtId="0" fontId="23" fillId="0" borderId="5" xfId="0" applyFont="1" applyFill="1" applyBorder="1" applyAlignment="1">
      <alignment horizontal="left" vertical="top" wrapText="1"/>
    </xf>
    <xf numFmtId="10" fontId="24" fillId="0" borderId="5" xfId="0" applyNumberFormat="1" applyFont="1" applyFill="1" applyBorder="1" applyAlignment="1">
      <alignment horizontal="right" vertical="top" shrinkToFit="1"/>
    </xf>
    <xf numFmtId="0" fontId="8" fillId="0" borderId="42" xfId="0" applyFont="1" applyFill="1" applyBorder="1" applyAlignment="1">
      <alignment horizontal="left" vertical="top" wrapText="1"/>
    </xf>
    <xf numFmtId="10" fontId="20" fillId="0" borderId="42" xfId="0" applyNumberFormat="1" applyFont="1" applyFill="1" applyBorder="1" applyAlignment="1">
      <alignment horizontal="right" vertical="top" shrinkToFit="1"/>
    </xf>
    <xf numFmtId="0" fontId="23" fillId="0" borderId="8" xfId="0" applyFont="1" applyFill="1" applyBorder="1" applyAlignment="1">
      <alignment horizontal="left" vertical="top" wrapText="1"/>
    </xf>
    <xf numFmtId="0" fontId="23" fillId="0" borderId="9" xfId="0" applyFont="1" applyFill="1" applyBorder="1" applyAlignment="1">
      <alignment horizontal="left" vertical="top" wrapText="1"/>
    </xf>
    <xf numFmtId="3" fontId="24" fillId="0" borderId="9" xfId="0" applyNumberFormat="1" applyFont="1" applyFill="1" applyBorder="1" applyAlignment="1">
      <alignment horizontal="right" vertical="top" shrinkToFit="1"/>
    </xf>
    <xf numFmtId="1" fontId="24" fillId="0" borderId="9" xfId="0" applyNumberFormat="1" applyFont="1" applyFill="1" applyBorder="1" applyAlignment="1">
      <alignment horizontal="right" vertical="top" indent="1" shrinkToFit="1"/>
    </xf>
    <xf numFmtId="0" fontId="23" fillId="0" borderId="39" xfId="0" applyFont="1" applyFill="1" applyBorder="1" applyAlignment="1">
      <alignment horizontal="left" vertical="top" wrapText="1"/>
    </xf>
    <xf numFmtId="0" fontId="8" fillId="0" borderId="0" xfId="0" applyFont="1" applyFill="1" applyBorder="1" applyAlignment="1">
      <alignment horizontal="left" vertical="top" wrapText="1"/>
    </xf>
    <xf numFmtId="10" fontId="20" fillId="0" borderId="0" xfId="0" applyNumberFormat="1" applyFont="1" applyFill="1" applyBorder="1" applyAlignment="1">
      <alignment horizontal="right" vertical="top" shrinkToFit="1"/>
    </xf>
    <xf numFmtId="0" fontId="23" fillId="0" borderId="1" xfId="0" applyFont="1" applyFill="1" applyBorder="1" applyAlignment="1">
      <alignment horizontal="left" vertical="top" wrapText="1"/>
    </xf>
    <xf numFmtId="0" fontId="8" fillId="0" borderId="7" xfId="0" applyFont="1" applyFill="1" applyBorder="1" applyAlignment="1">
      <alignment horizontal="left" vertical="top" wrapText="1"/>
    </xf>
    <xf numFmtId="3" fontId="20" fillId="0" borderId="7" xfId="0" applyNumberFormat="1" applyFont="1" applyFill="1" applyBorder="1" applyAlignment="1">
      <alignment horizontal="right" vertical="top" shrinkToFit="1"/>
    </xf>
    <xf numFmtId="0" fontId="8" fillId="3" borderId="0" xfId="0" applyFont="1" applyFill="1" applyBorder="1" applyAlignment="1">
      <alignment horizontal="left" vertical="top" wrapText="1"/>
    </xf>
    <xf numFmtId="1" fontId="9" fillId="3" borderId="0" xfId="0" applyNumberFormat="1" applyFont="1" applyFill="1" applyBorder="1" applyAlignment="1">
      <alignment horizontal="right" vertical="top" shrinkToFit="1"/>
    </xf>
    <xf numFmtId="1" fontId="9" fillId="3" borderId="0" xfId="0" applyNumberFormat="1" applyFont="1" applyFill="1" applyBorder="1" applyAlignment="1">
      <alignment horizontal="right" vertical="top" indent="1" shrinkToFit="1"/>
    </xf>
    <xf numFmtId="9" fontId="9" fillId="3" borderId="0" xfId="0" applyNumberFormat="1" applyFont="1" applyFill="1" applyBorder="1" applyAlignment="1">
      <alignment horizontal="right" vertical="top" shrinkToFit="1"/>
    </xf>
    <xf numFmtId="0" fontId="8" fillId="0" borderId="10" xfId="0" applyFont="1" applyFill="1" applyBorder="1" applyAlignment="1">
      <alignment horizontal="left" vertical="center" wrapText="1"/>
    </xf>
    <xf numFmtId="0" fontId="8" fillId="0" borderId="10" xfId="0" applyFont="1" applyFill="1" applyBorder="1" applyAlignment="1">
      <alignment horizontal="right" vertical="center" wrapText="1" indent="2"/>
    </xf>
    <xf numFmtId="0" fontId="23" fillId="0" borderId="11" xfId="0" applyFont="1" applyFill="1" applyBorder="1" applyAlignment="1">
      <alignment horizontal="left" vertical="top" wrapText="1"/>
    </xf>
    <xf numFmtId="3" fontId="24" fillId="0" borderId="11" xfId="0" applyNumberFormat="1" applyFont="1" applyFill="1" applyBorder="1" applyAlignment="1">
      <alignment horizontal="right" vertical="top" shrinkToFit="1"/>
    </xf>
    <xf numFmtId="165" fontId="24" fillId="0" borderId="5" xfId="0" applyNumberFormat="1" applyFont="1" applyFill="1" applyBorder="1" applyAlignment="1">
      <alignment horizontal="right" vertical="top" indent="1" shrinkToFit="1"/>
    </xf>
    <xf numFmtId="164" fontId="24" fillId="0" borderId="5" xfId="0" applyNumberFormat="1" applyFont="1" applyFill="1" applyBorder="1" applyAlignment="1">
      <alignment horizontal="right" vertical="top" indent="1" shrinkToFit="1"/>
    </xf>
    <xf numFmtId="0" fontId="8" fillId="3" borderId="9" xfId="0" applyFont="1" applyFill="1" applyBorder="1" applyAlignment="1">
      <alignment horizontal="left" vertical="top" wrapText="1"/>
    </xf>
    <xf numFmtId="0" fontId="23" fillId="0" borderId="5" xfId="0" applyFont="1" applyFill="1" applyBorder="1" applyAlignment="1">
      <alignment horizontal="left" vertical="center" wrapText="1"/>
    </xf>
    <xf numFmtId="164" fontId="24" fillId="0" borderId="5" xfId="0" applyNumberFormat="1" applyFont="1" applyFill="1" applyBorder="1" applyAlignment="1">
      <alignment horizontal="right" vertical="center" shrinkToFit="1"/>
    </xf>
    <xf numFmtId="3" fontId="24" fillId="0" borderId="9" xfId="0" applyNumberFormat="1" applyFont="1" applyFill="1" applyBorder="1" applyAlignment="1">
      <alignment horizontal="right" vertical="center" shrinkToFit="1"/>
    </xf>
    <xf numFmtId="3" fontId="9" fillId="3" borderId="15" xfId="0" applyNumberFormat="1" applyFont="1" applyFill="1" applyBorder="1" applyAlignment="1">
      <alignment horizontal="right" vertical="center" shrinkToFit="1"/>
    </xf>
    <xf numFmtId="3" fontId="9" fillId="3" borderId="0" xfId="0" applyNumberFormat="1" applyFont="1" applyFill="1" applyBorder="1" applyAlignment="1">
      <alignment horizontal="right" vertical="center" shrinkToFit="1"/>
    </xf>
    <xf numFmtId="165" fontId="24" fillId="0" borderId="5" xfId="0" applyNumberFormat="1" applyFont="1" applyFill="1" applyBorder="1" applyAlignment="1">
      <alignment horizontal="right" vertical="center" shrinkToFit="1"/>
    </xf>
    <xf numFmtId="0" fontId="23" fillId="0" borderId="9" xfId="0" applyFont="1" applyFill="1" applyBorder="1" applyAlignment="1">
      <alignment horizontal="left" vertical="center" wrapText="1"/>
    </xf>
    <xf numFmtId="0" fontId="20" fillId="0" borderId="12" xfId="0" applyFont="1" applyFill="1" applyBorder="1" applyAlignment="1">
      <alignment horizontal="right" wrapText="1"/>
    </xf>
    <xf numFmtId="0" fontId="8" fillId="3" borderId="0" xfId="0" applyFont="1" applyFill="1" applyBorder="1" applyAlignment="1">
      <alignment horizontal="left" vertical="center" wrapText="1"/>
    </xf>
    <xf numFmtId="0" fontId="23" fillId="0" borderId="5" xfId="0" applyFont="1" applyFill="1" applyBorder="1" applyAlignment="1">
      <alignment horizontal="left" vertical="top" wrapText="1" indent="1"/>
    </xf>
    <xf numFmtId="0" fontId="23" fillId="0" borderId="8" xfId="0" applyFont="1" applyFill="1" applyBorder="1" applyAlignment="1">
      <alignment horizontal="left" vertical="top" wrapText="1" indent="1"/>
    </xf>
    <xf numFmtId="0" fontId="8" fillId="5" borderId="0" xfId="0" applyFont="1" applyFill="1" applyBorder="1" applyAlignment="1">
      <alignment horizontal="left" vertical="top" wrapText="1"/>
    </xf>
    <xf numFmtId="3" fontId="24" fillId="0" borderId="11" xfId="0" applyNumberFormat="1" applyFont="1" applyFill="1" applyBorder="1" applyAlignment="1">
      <alignment horizontal="right" vertical="center" shrinkToFit="1"/>
    </xf>
    <xf numFmtId="0" fontId="23" fillId="0" borderId="8" xfId="0" applyFont="1" applyFill="1" applyBorder="1" applyAlignment="1">
      <alignment horizontal="left" vertical="center" wrapText="1"/>
    </xf>
    <xf numFmtId="3" fontId="20" fillId="5" borderId="0" xfId="0" applyNumberFormat="1" applyFont="1" applyFill="1" applyBorder="1" applyAlignment="1">
      <alignment horizontal="right" vertical="center" shrinkToFit="1"/>
    </xf>
    <xf numFmtId="3" fontId="20" fillId="0" borderId="0" xfId="0" applyNumberFormat="1" applyFont="1" applyFill="1" applyBorder="1" applyAlignment="1">
      <alignment horizontal="right" vertical="center" shrinkToFit="1"/>
    </xf>
    <xf numFmtId="0" fontId="6" fillId="0" borderId="10" xfId="0" applyFont="1" applyFill="1" applyBorder="1" applyAlignment="1">
      <alignment horizontal="right" vertical="center" wrapText="1"/>
    </xf>
    <xf numFmtId="0" fontId="8" fillId="0" borderId="8" xfId="0" applyFont="1" applyFill="1" applyBorder="1" applyAlignment="1">
      <alignment horizontal="left" vertical="top" wrapText="1"/>
    </xf>
    <xf numFmtId="166" fontId="20" fillId="0" borderId="11" xfId="0" applyNumberFormat="1" applyFont="1" applyFill="1" applyBorder="1" applyAlignment="1">
      <alignment horizontal="right" vertical="top" shrinkToFit="1"/>
    </xf>
    <xf numFmtId="0" fontId="8" fillId="0" borderId="22" xfId="0" applyFont="1" applyFill="1" applyBorder="1" applyAlignment="1">
      <alignment horizontal="left" vertical="top" wrapText="1"/>
    </xf>
    <xf numFmtId="3" fontId="22" fillId="0" borderId="22" xfId="0" applyNumberFormat="1" applyFont="1" applyFill="1" applyBorder="1" applyAlignment="1">
      <alignment horizontal="right" vertical="top" shrinkToFit="1"/>
    </xf>
    <xf numFmtId="0" fontId="23" fillId="0" borderId="14" xfId="0" applyFont="1" applyFill="1" applyBorder="1" applyAlignment="1">
      <alignment horizontal="left" vertical="top" wrapText="1"/>
    </xf>
    <xf numFmtId="3" fontId="24" fillId="0" borderId="14" xfId="0" applyNumberFormat="1" applyFont="1" applyFill="1" applyBorder="1" applyAlignment="1">
      <alignment horizontal="right" vertical="top" shrinkToFit="1"/>
    </xf>
    <xf numFmtId="1" fontId="22" fillId="0" borderId="22" xfId="0" applyNumberFormat="1" applyFont="1" applyFill="1" applyBorder="1" applyAlignment="1">
      <alignment horizontal="right" vertical="top" shrinkToFit="1"/>
    </xf>
    <xf numFmtId="0" fontId="23" fillId="0" borderId="23" xfId="0" applyFont="1" applyFill="1" applyBorder="1" applyAlignment="1">
      <alignment horizontal="left" vertical="top" wrapText="1"/>
    </xf>
    <xf numFmtId="1" fontId="24" fillId="0" borderId="23" xfId="0" applyNumberFormat="1" applyFont="1" applyFill="1" applyBorder="1" applyAlignment="1">
      <alignment horizontal="right" vertical="top" shrinkToFit="1"/>
    </xf>
    <xf numFmtId="0" fontId="8" fillId="0" borderId="24" xfId="0" applyFont="1" applyFill="1" applyBorder="1" applyAlignment="1">
      <alignment horizontal="left" vertical="top" wrapText="1"/>
    </xf>
    <xf numFmtId="3" fontId="22" fillId="0" borderId="24" xfId="0" applyNumberFormat="1" applyFont="1" applyFill="1" applyBorder="1" applyAlignment="1">
      <alignment horizontal="right" vertical="top" shrinkToFit="1"/>
    </xf>
    <xf numFmtId="1" fontId="24" fillId="0" borderId="14" xfId="0" applyNumberFormat="1" applyFont="1" applyFill="1" applyBorder="1" applyAlignment="1">
      <alignment horizontal="right" vertical="top" shrinkToFit="1"/>
    </xf>
    <xf numFmtId="1" fontId="18" fillId="0" borderId="8" xfId="0" applyNumberFormat="1" applyFont="1" applyFill="1" applyBorder="1" applyAlignment="1">
      <alignment horizontal="right" vertical="top" shrinkToFit="1"/>
    </xf>
    <xf numFmtId="3" fontId="18" fillId="0" borderId="8" xfId="0" applyNumberFormat="1" applyFont="1" applyFill="1" applyBorder="1" applyAlignment="1">
      <alignment horizontal="right" vertical="top" shrinkToFit="1"/>
    </xf>
    <xf numFmtId="0" fontId="8" fillId="0" borderId="26" xfId="0" applyFont="1" applyFill="1" applyBorder="1" applyAlignment="1">
      <alignment horizontal="left" vertical="top" wrapText="1"/>
    </xf>
    <xf numFmtId="3" fontId="20" fillId="0" borderId="26" xfId="0" applyNumberFormat="1" applyFont="1" applyFill="1" applyBorder="1" applyAlignment="1">
      <alignment horizontal="right" vertical="top" shrinkToFit="1"/>
    </xf>
    <xf numFmtId="0" fontId="8" fillId="4" borderId="20" xfId="0" applyFont="1" applyFill="1" applyBorder="1" applyAlignment="1">
      <alignment horizontal="left" vertical="top" wrapText="1"/>
    </xf>
    <xf numFmtId="1" fontId="9" fillId="4" borderId="20" xfId="0" applyNumberFormat="1" applyFont="1" applyFill="1" applyBorder="1" applyAlignment="1">
      <alignment horizontal="right" vertical="top" shrinkToFit="1"/>
    </xf>
    <xf numFmtId="0" fontId="8" fillId="0" borderId="27" xfId="0" applyFont="1" applyFill="1" applyBorder="1" applyAlignment="1">
      <alignment horizontal="left" vertical="top" wrapText="1"/>
    </xf>
    <xf numFmtId="1" fontId="22" fillId="0" borderId="27" xfId="0" applyNumberFormat="1" applyFont="1" applyFill="1" applyBorder="1" applyAlignment="1">
      <alignment horizontal="right" vertical="top" shrinkToFit="1"/>
    </xf>
    <xf numFmtId="3" fontId="22" fillId="0" borderId="27" xfId="0" applyNumberFormat="1" applyFont="1" applyFill="1" applyBorder="1" applyAlignment="1">
      <alignment horizontal="right" vertical="top" shrinkToFit="1"/>
    </xf>
    <xf numFmtId="3" fontId="20" fillId="0" borderId="42" xfId="0" applyNumberFormat="1" applyFont="1" applyFill="1" applyBorder="1" applyAlignment="1">
      <alignment horizontal="right" vertical="top" shrinkToFit="1"/>
    </xf>
    <xf numFmtId="0" fontId="5" fillId="0" borderId="0" xfId="0" applyFont="1" applyFill="1" applyBorder="1" applyAlignment="1">
      <alignment horizontal="left" vertical="top"/>
    </xf>
    <xf numFmtId="0" fontId="8" fillId="0" borderId="12" xfId="0" applyFont="1" applyFill="1" applyBorder="1" applyAlignment="1">
      <alignment horizontal="right" wrapText="1"/>
    </xf>
    <xf numFmtId="1" fontId="24" fillId="0" borderId="11" xfId="0" applyNumberFormat="1" applyFont="1" applyFill="1" applyBorder="1" applyAlignment="1">
      <alignment horizontal="right" vertical="center" shrinkToFit="1"/>
    </xf>
    <xf numFmtId="0" fontId="8" fillId="0" borderId="0" xfId="0" applyFont="1" applyFill="1" applyBorder="1" applyAlignment="1">
      <alignment horizontal="left" vertical="top" indent="13"/>
    </xf>
    <xf numFmtId="0" fontId="21" fillId="0" borderId="29" xfId="0" applyFont="1" applyFill="1" applyBorder="1" applyAlignment="1">
      <alignment horizontal="center" vertical="top"/>
    </xf>
    <xf numFmtId="0" fontId="20" fillId="0" borderId="10" xfId="0" applyFont="1" applyFill="1" applyBorder="1" applyAlignment="1">
      <alignment horizontal="right" wrapText="1"/>
    </xf>
    <xf numFmtId="3" fontId="24" fillId="0" borderId="11" xfId="0" applyNumberFormat="1" applyFont="1" applyFill="1" applyBorder="1" applyAlignment="1">
      <alignment horizontal="right" vertical="top" indent="1" shrinkToFit="1"/>
    </xf>
    <xf numFmtId="165" fontId="24" fillId="0" borderId="11" xfId="0" applyNumberFormat="1" applyFont="1" applyFill="1" applyBorder="1" applyAlignment="1">
      <alignment horizontal="right" vertical="top" indent="1" shrinkToFit="1"/>
    </xf>
    <xf numFmtId="164" fontId="24" fillId="0" borderId="9" xfId="0" applyNumberFormat="1" applyFont="1" applyFill="1" applyBorder="1" applyAlignment="1">
      <alignment horizontal="right" vertical="top" indent="1" shrinkToFit="1"/>
    </xf>
    <xf numFmtId="3" fontId="9" fillId="3" borderId="0" xfId="0" applyNumberFormat="1" applyFont="1" applyFill="1" applyBorder="1" applyAlignment="1">
      <alignment horizontal="right" vertical="top" indent="1" shrinkToFit="1"/>
    </xf>
    <xf numFmtId="165" fontId="9" fillId="3" borderId="0" xfId="0" applyNumberFormat="1" applyFont="1" applyFill="1" applyBorder="1" applyAlignment="1">
      <alignment horizontal="right" vertical="top" indent="1" shrinkToFit="1"/>
    </xf>
    <xf numFmtId="0" fontId="30" fillId="0" borderId="29" xfId="0" applyFont="1" applyFill="1" applyBorder="1" applyAlignment="1">
      <alignment horizontal="center" vertical="top"/>
    </xf>
    <xf numFmtId="1" fontId="24" fillId="0" borderId="0" xfId="0" applyNumberFormat="1" applyFont="1" applyFill="1" applyBorder="1" applyAlignment="1">
      <alignment horizontal="left" vertical="center" shrinkToFit="1"/>
    </xf>
    <xf numFmtId="0" fontId="23" fillId="0" borderId="0" xfId="0" applyFont="1" applyFill="1" applyBorder="1" applyAlignment="1">
      <alignment horizontal="right" vertical="center" wrapText="1"/>
    </xf>
    <xf numFmtId="3" fontId="24" fillId="0" borderId="0" xfId="0" applyNumberFormat="1" applyFont="1" applyFill="1" applyBorder="1" applyAlignment="1">
      <alignment horizontal="left" vertical="center" shrinkToFit="1"/>
    </xf>
    <xf numFmtId="1" fontId="18" fillId="0" borderId="0" xfId="0" applyNumberFormat="1" applyFont="1" applyFill="1" applyBorder="1" applyAlignment="1">
      <alignment horizontal="left" vertical="center" shrinkToFit="1"/>
    </xf>
    <xf numFmtId="3" fontId="18" fillId="0" borderId="0" xfId="0" applyNumberFormat="1" applyFont="1" applyFill="1" applyBorder="1" applyAlignment="1">
      <alignment horizontal="left" vertical="center" shrinkToFit="1"/>
    </xf>
    <xf numFmtId="0" fontId="23" fillId="0" borderId="0" xfId="0" applyFont="1" applyFill="1" applyBorder="1" applyAlignment="1">
      <alignment horizontal="left" vertical="center" wrapText="1"/>
    </xf>
    <xf numFmtId="3" fontId="9" fillId="4" borderId="0" xfId="0" applyNumberFormat="1" applyFont="1" applyFill="1" applyBorder="1" applyAlignment="1">
      <alignment horizontal="left" vertical="center" shrinkToFit="1"/>
    </xf>
    <xf numFmtId="3" fontId="9" fillId="3" borderId="0" xfId="0" applyNumberFormat="1" applyFont="1" applyFill="1" applyBorder="1" applyAlignment="1">
      <alignment horizontal="left" vertical="center" shrinkToFit="1"/>
    </xf>
    <xf numFmtId="3" fontId="24" fillId="0" borderId="5" xfId="0" applyNumberFormat="1" applyFont="1" applyFill="1" applyBorder="1" applyAlignment="1">
      <alignment horizontal="right" vertical="center" shrinkToFit="1"/>
    </xf>
    <xf numFmtId="0" fontId="8" fillId="3" borderId="15" xfId="0" applyFont="1" applyFill="1" applyBorder="1" applyAlignment="1">
      <alignment horizontal="left" vertical="top" wrapText="1"/>
    </xf>
    <xf numFmtId="0" fontId="20" fillId="0" borderId="10" xfId="0" applyFont="1" applyFill="1" applyBorder="1" applyAlignment="1">
      <alignment horizontal="center" wrapText="1"/>
    </xf>
    <xf numFmtId="0" fontId="8" fillId="0" borderId="10" xfId="0" applyFont="1" applyFill="1" applyBorder="1" applyAlignment="1">
      <alignment horizontal="center" wrapText="1"/>
    </xf>
    <xf numFmtId="0" fontId="8" fillId="0" borderId="0" xfId="0" applyFont="1" applyFill="1" applyBorder="1" applyAlignment="1">
      <alignment horizontal="right" wrapText="1"/>
    </xf>
    <xf numFmtId="0" fontId="8" fillId="0" borderId="10" xfId="0" applyFont="1" applyFill="1" applyBorder="1" applyAlignment="1">
      <alignment horizontal="right" vertical="center" wrapText="1"/>
    </xf>
    <xf numFmtId="3" fontId="24" fillId="0" borderId="11" xfId="0" applyNumberFormat="1" applyFont="1" applyFill="1" applyBorder="1" applyAlignment="1">
      <alignment horizontal="right" vertical="top" indent="2" shrinkToFit="1"/>
    </xf>
    <xf numFmtId="1" fontId="24" fillId="0" borderId="9" xfId="0" applyNumberFormat="1" applyFont="1" applyFill="1" applyBorder="1" applyAlignment="1">
      <alignment horizontal="right" vertical="top" indent="2" shrinkToFit="1"/>
    </xf>
    <xf numFmtId="0" fontId="23" fillId="0" borderId="18" xfId="0" applyFont="1" applyFill="1" applyBorder="1" applyAlignment="1">
      <alignment horizontal="left" vertical="top" wrapText="1"/>
    </xf>
    <xf numFmtId="0" fontId="8" fillId="3" borderId="15" xfId="0" applyFont="1" applyFill="1" applyBorder="1" applyAlignment="1">
      <alignment horizontal="left" vertical="center" wrapText="1"/>
    </xf>
    <xf numFmtId="0" fontId="23" fillId="0" borderId="20" xfId="0" applyFont="1" applyFill="1" applyBorder="1" applyAlignment="1">
      <alignment horizontal="left" vertical="center" wrapText="1"/>
    </xf>
    <xf numFmtId="3" fontId="24" fillId="0" borderId="20" xfId="0" applyNumberFormat="1" applyFont="1" applyFill="1" applyBorder="1" applyAlignment="1">
      <alignment horizontal="right" vertical="center" shrinkToFit="1"/>
    </xf>
    <xf numFmtId="164" fontId="24" fillId="0" borderId="20" xfId="0" applyNumberFormat="1" applyFont="1" applyFill="1" applyBorder="1" applyAlignment="1">
      <alignment horizontal="right" vertical="center" shrinkToFit="1"/>
    </xf>
    <xf numFmtId="3" fontId="24" fillId="0" borderId="39" xfId="0" applyNumberFormat="1" applyFont="1" applyFill="1" applyBorder="1" applyAlignment="1">
      <alignment horizontal="right" vertical="center" shrinkToFit="1"/>
    </xf>
    <xf numFmtId="0" fontId="8" fillId="0" borderId="0" xfId="1" applyFont="1" applyFill="1" applyBorder="1" applyAlignment="1">
      <alignment horizontal="left" wrapText="1"/>
    </xf>
    <xf numFmtId="3" fontId="9" fillId="3" borderId="15" xfId="1" applyNumberFormat="1" applyFont="1" applyFill="1" applyBorder="1" applyAlignment="1">
      <alignment horizontal="right" vertical="center" shrinkToFit="1"/>
    </xf>
    <xf numFmtId="0" fontId="23" fillId="0" borderId="20" xfId="1" applyFont="1" applyFill="1" applyBorder="1" applyAlignment="1">
      <alignment horizontal="left" vertical="center" wrapText="1"/>
    </xf>
    <xf numFmtId="3" fontId="24" fillId="0" borderId="20" xfId="1" applyNumberFormat="1" applyFont="1" applyFill="1" applyBorder="1" applyAlignment="1">
      <alignment horizontal="right" vertical="center" shrinkToFit="1"/>
    </xf>
    <xf numFmtId="0" fontId="23" fillId="0" borderId="5" xfId="1" applyFont="1" applyFill="1" applyBorder="1" applyAlignment="1">
      <alignment horizontal="left" vertical="center" wrapText="1"/>
    </xf>
    <xf numFmtId="165" fontId="24" fillId="0" borderId="5" xfId="1" applyNumberFormat="1" applyFont="1" applyFill="1" applyBorder="1" applyAlignment="1">
      <alignment horizontal="right" vertical="center" shrinkToFit="1"/>
    </xf>
    <xf numFmtId="0" fontId="8" fillId="3" borderId="15" xfId="1" applyFont="1" applyFill="1" applyBorder="1" applyAlignment="1">
      <alignment horizontal="left" vertical="center" wrapText="1"/>
    </xf>
    <xf numFmtId="0" fontId="8" fillId="0" borderId="10" xfId="1" applyFont="1" applyFill="1" applyBorder="1" applyAlignment="1">
      <alignment horizontal="right" wrapText="1"/>
    </xf>
    <xf numFmtId="0" fontId="23" fillId="0" borderId="11" xfId="1" applyFont="1" applyFill="1" applyBorder="1" applyAlignment="1">
      <alignment horizontal="left" vertical="center" wrapText="1"/>
    </xf>
    <xf numFmtId="0" fontId="23" fillId="0" borderId="11" xfId="1" applyFont="1" applyFill="1" applyBorder="1" applyAlignment="1">
      <alignment horizontal="right" vertical="center" wrapText="1"/>
    </xf>
    <xf numFmtId="1" fontId="24" fillId="0" borderId="11" xfId="1" applyNumberFormat="1" applyFont="1" applyFill="1" applyBorder="1" applyAlignment="1">
      <alignment horizontal="right" vertical="center" shrinkToFit="1"/>
    </xf>
    <xf numFmtId="0" fontId="23" fillId="0" borderId="39" xfId="1" applyFont="1" applyFill="1" applyBorder="1" applyAlignment="1">
      <alignment horizontal="left" vertical="center" wrapText="1"/>
    </xf>
    <xf numFmtId="3" fontId="24" fillId="0" borderId="39" xfId="1" applyNumberFormat="1" applyFont="1" applyFill="1" applyBorder="1" applyAlignment="1">
      <alignment horizontal="right" vertical="center" shrinkToFit="1"/>
    </xf>
    <xf numFmtId="1" fontId="24" fillId="0" borderId="39" xfId="1" applyNumberFormat="1" applyFont="1" applyFill="1" applyBorder="1" applyAlignment="1">
      <alignment horizontal="right" vertical="center" shrinkToFit="1"/>
    </xf>
    <xf numFmtId="164" fontId="24" fillId="0" borderId="39" xfId="1" applyNumberFormat="1" applyFont="1" applyFill="1" applyBorder="1" applyAlignment="1">
      <alignment horizontal="right" vertical="center" shrinkToFit="1"/>
    </xf>
    <xf numFmtId="0" fontId="8" fillId="0" borderId="12" xfId="1" applyFont="1" applyFill="1" applyBorder="1" applyAlignment="1">
      <alignment horizontal="left" vertical="center" wrapText="1"/>
    </xf>
    <xf numFmtId="0" fontId="8" fillId="0" borderId="12" xfId="1" applyFont="1" applyFill="1" applyBorder="1" applyAlignment="1">
      <alignment horizontal="right" vertical="center" wrapText="1"/>
    </xf>
    <xf numFmtId="3" fontId="24" fillId="0" borderId="11" xfId="1" applyNumberFormat="1" applyFont="1" applyFill="1" applyBorder="1" applyAlignment="1">
      <alignment horizontal="right" vertical="center" shrinkToFit="1"/>
    </xf>
    <xf numFmtId="9" fontId="24" fillId="0" borderId="11" xfId="1" applyNumberFormat="1" applyFont="1" applyFill="1" applyBorder="1" applyAlignment="1">
      <alignment horizontal="right" vertical="center" shrinkToFit="1"/>
    </xf>
    <xf numFmtId="3" fontId="24" fillId="0" borderId="5" xfId="1" applyNumberFormat="1" applyFont="1" applyFill="1" applyBorder="1" applyAlignment="1">
      <alignment horizontal="right" vertical="center" shrinkToFit="1"/>
    </xf>
    <xf numFmtId="9" fontId="24" fillId="0" borderId="5" xfId="1" applyNumberFormat="1" applyFont="1" applyFill="1" applyBorder="1" applyAlignment="1">
      <alignment horizontal="right" vertical="center" shrinkToFit="1"/>
    </xf>
    <xf numFmtId="1" fontId="24" fillId="0" borderId="5" xfId="1" applyNumberFormat="1" applyFont="1" applyFill="1" applyBorder="1" applyAlignment="1">
      <alignment horizontal="right" vertical="center" shrinkToFit="1"/>
    </xf>
    <xf numFmtId="0" fontId="23" fillId="0" borderId="5" xfId="1" applyFont="1" applyFill="1" applyBorder="1" applyAlignment="1">
      <alignment horizontal="right" vertical="center" wrapText="1"/>
    </xf>
    <xf numFmtId="0" fontId="23" fillId="0" borderId="9" xfId="1" applyFont="1" applyFill="1" applyBorder="1" applyAlignment="1">
      <alignment horizontal="right" vertical="center" wrapText="1"/>
    </xf>
    <xf numFmtId="3" fontId="24" fillId="0" borderId="9" xfId="1" applyNumberFormat="1" applyFont="1" applyFill="1" applyBorder="1" applyAlignment="1">
      <alignment horizontal="right" vertical="center" shrinkToFit="1"/>
    </xf>
    <xf numFmtId="9" fontId="24" fillId="0" borderId="9" xfId="1" applyNumberFormat="1" applyFont="1" applyFill="1" applyBorder="1" applyAlignment="1">
      <alignment horizontal="right" vertical="center" shrinkToFit="1"/>
    </xf>
    <xf numFmtId="0" fontId="8" fillId="3" borderId="0" xfId="1" applyFont="1" applyFill="1" applyBorder="1" applyAlignment="1">
      <alignment horizontal="left" vertical="center" wrapText="1"/>
    </xf>
    <xf numFmtId="3" fontId="9" fillId="3" borderId="0" xfId="1" applyNumberFormat="1" applyFont="1" applyFill="1" applyBorder="1" applyAlignment="1">
      <alignment horizontal="right" vertical="center" shrinkToFit="1"/>
    </xf>
    <xf numFmtId="9" fontId="9" fillId="3" borderId="0" xfId="1" applyNumberFormat="1" applyFont="1" applyFill="1" applyBorder="1" applyAlignment="1">
      <alignment horizontal="right" vertical="center" shrinkToFit="1"/>
    </xf>
    <xf numFmtId="0" fontId="8" fillId="0" borderId="0" xfId="1" applyFont="1" applyFill="1" applyBorder="1" applyAlignment="1">
      <alignment horizontal="right" wrapText="1"/>
    </xf>
    <xf numFmtId="0" fontId="8" fillId="0" borderId="10" xfId="1" applyFont="1" applyFill="1" applyBorder="1" applyAlignment="1">
      <alignment horizontal="left" wrapText="1"/>
    </xf>
    <xf numFmtId="9" fontId="20" fillId="0" borderId="12" xfId="1" applyNumberFormat="1" applyFont="1" applyFill="1" applyBorder="1" applyAlignment="1">
      <alignment horizontal="right" shrinkToFit="1"/>
    </xf>
    <xf numFmtId="0" fontId="8" fillId="0" borderId="12" xfId="1" applyFont="1" applyFill="1" applyBorder="1" applyAlignment="1">
      <alignment horizontal="right" wrapText="1"/>
    </xf>
    <xf numFmtId="3" fontId="24" fillId="0" borderId="8" xfId="1" applyNumberFormat="1" applyFont="1" applyFill="1" applyBorder="1" applyAlignment="1">
      <alignment horizontal="right" vertical="center" shrinkToFit="1"/>
    </xf>
    <xf numFmtId="1" fontId="9" fillId="3" borderId="15" xfId="1" applyNumberFormat="1" applyFont="1" applyFill="1" applyBorder="1" applyAlignment="1">
      <alignment horizontal="right" vertical="center" shrinkToFit="1"/>
    </xf>
    <xf numFmtId="0" fontId="8" fillId="3" borderId="15" xfId="1" applyFont="1" applyFill="1" applyBorder="1" applyAlignment="1">
      <alignment horizontal="right" vertical="center" wrapText="1"/>
    </xf>
    <xf numFmtId="9" fontId="20" fillId="0" borderId="12" xfId="1" applyNumberFormat="1" applyFont="1" applyFill="1" applyBorder="1" applyAlignment="1">
      <alignment horizontal="right" vertical="center" shrinkToFit="1"/>
    </xf>
    <xf numFmtId="0" fontId="8" fillId="0" borderId="0" xfId="1" applyFont="1" applyFill="1" applyBorder="1" applyAlignment="1">
      <alignment horizontal="left" vertical="center" wrapText="1"/>
    </xf>
    <xf numFmtId="3" fontId="9" fillId="0" borderId="0" xfId="1" applyNumberFormat="1" applyFont="1" applyFill="1" applyBorder="1" applyAlignment="1">
      <alignment horizontal="right" vertical="center" shrinkToFit="1"/>
    </xf>
    <xf numFmtId="1" fontId="9" fillId="0" borderId="0" xfId="1" applyNumberFormat="1" applyFont="1" applyFill="1" applyBorder="1" applyAlignment="1">
      <alignment horizontal="right" vertical="center" shrinkToFit="1"/>
    </xf>
    <xf numFmtId="0" fontId="8" fillId="0" borderId="0" xfId="1" applyFont="1" applyFill="1" applyBorder="1" applyAlignment="1">
      <alignment horizontal="right" vertical="center" wrapText="1"/>
    </xf>
    <xf numFmtId="1" fontId="24" fillId="0" borderId="20" xfId="1" applyNumberFormat="1" applyFont="1" applyFill="1" applyBorder="1" applyAlignment="1">
      <alignment horizontal="right" vertical="center" shrinkToFit="1"/>
    </xf>
    <xf numFmtId="0" fontId="8" fillId="3" borderId="21" xfId="1" applyFont="1" applyFill="1" applyBorder="1" applyAlignment="1">
      <alignment horizontal="left" vertical="center" wrapText="1"/>
    </xf>
    <xf numFmtId="1" fontId="24" fillId="0" borderId="9" xfId="1" applyNumberFormat="1" applyFont="1" applyFill="1" applyBorder="1" applyAlignment="1">
      <alignment horizontal="right" vertical="center" shrinkToFit="1"/>
    </xf>
    <xf numFmtId="0" fontId="23" fillId="0" borderId="0"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8" fillId="0" borderId="12" xfId="1" applyFont="1" applyFill="1" applyBorder="1" applyAlignment="1">
      <alignment horizontal="left" wrapText="1"/>
    </xf>
    <xf numFmtId="0" fontId="23" fillId="0" borderId="0" xfId="1" applyFont="1" applyFill="1" applyBorder="1" applyAlignment="1">
      <alignment horizontal="left" wrapText="1"/>
    </xf>
    <xf numFmtId="0" fontId="8" fillId="0" borderId="1" xfId="1" applyFont="1" applyFill="1" applyBorder="1" applyAlignment="1">
      <alignment horizontal="right" wrapText="1"/>
    </xf>
    <xf numFmtId="0" fontId="8" fillId="4" borderId="19" xfId="1" applyFont="1" applyFill="1" applyBorder="1" applyAlignment="1">
      <alignment horizontal="left" vertical="center" wrapText="1"/>
    </xf>
    <xf numFmtId="3" fontId="9" fillId="4" borderId="5" xfId="1" applyNumberFormat="1" applyFont="1" applyFill="1" applyBorder="1" applyAlignment="1">
      <alignment horizontal="right" vertical="center" shrinkToFit="1"/>
    </xf>
    <xf numFmtId="0" fontId="8" fillId="4" borderId="5" xfId="1" applyFont="1" applyFill="1" applyBorder="1" applyAlignment="1">
      <alignment horizontal="left" vertical="center" wrapText="1"/>
    </xf>
    <xf numFmtId="165" fontId="9" fillId="4" borderId="5" xfId="1" applyNumberFormat="1" applyFont="1" applyFill="1" applyBorder="1" applyAlignment="1">
      <alignment horizontal="right" vertical="center" shrinkToFit="1"/>
    </xf>
    <xf numFmtId="0" fontId="8" fillId="0" borderId="22" xfId="1" applyFont="1" applyFill="1" applyBorder="1" applyAlignment="1">
      <alignment horizontal="left" vertical="center" wrapText="1"/>
    </xf>
    <xf numFmtId="3" fontId="22" fillId="0" borderId="22" xfId="1" applyNumberFormat="1" applyFont="1" applyFill="1" applyBorder="1" applyAlignment="1">
      <alignment horizontal="right" vertical="center" shrinkToFit="1"/>
    </xf>
    <xf numFmtId="1" fontId="22" fillId="0" borderId="22" xfId="1" applyNumberFormat="1" applyFont="1" applyFill="1" applyBorder="1" applyAlignment="1">
      <alignment horizontal="right" vertical="center" shrinkToFit="1"/>
    </xf>
    <xf numFmtId="164" fontId="22" fillId="0" borderId="22" xfId="1" applyNumberFormat="1" applyFont="1" applyFill="1" applyBorder="1" applyAlignment="1">
      <alignment horizontal="right" vertical="center" shrinkToFit="1"/>
    </xf>
    <xf numFmtId="0" fontId="24" fillId="0" borderId="14" xfId="1" applyFont="1" applyFill="1" applyBorder="1" applyAlignment="1">
      <alignment horizontal="left" vertical="center" wrapText="1"/>
    </xf>
    <xf numFmtId="3" fontId="24" fillId="0" borderId="14" xfId="1" applyNumberFormat="1" applyFont="1" applyFill="1" applyBorder="1" applyAlignment="1">
      <alignment horizontal="right" vertical="center" shrinkToFit="1"/>
    </xf>
    <xf numFmtId="1" fontId="24" fillId="0" borderId="14" xfId="1" applyNumberFormat="1" applyFont="1" applyFill="1" applyBorder="1" applyAlignment="1">
      <alignment horizontal="right" vertical="center" shrinkToFit="1"/>
    </xf>
    <xf numFmtId="164" fontId="24" fillId="0" borderId="14" xfId="1" applyNumberFormat="1" applyFont="1" applyFill="1" applyBorder="1" applyAlignment="1">
      <alignment horizontal="right" vertical="center" shrinkToFit="1"/>
    </xf>
    <xf numFmtId="0" fontId="24" fillId="0" borderId="5" xfId="1" applyFont="1" applyFill="1" applyBorder="1" applyAlignment="1">
      <alignment horizontal="left" vertical="center" wrapText="1"/>
    </xf>
    <xf numFmtId="165" fontId="22" fillId="0" borderId="22" xfId="1" applyNumberFormat="1" applyFont="1" applyFill="1" applyBorder="1" applyAlignment="1">
      <alignment horizontal="right" vertical="center" shrinkToFit="1"/>
    </xf>
    <xf numFmtId="0" fontId="8" fillId="0" borderId="22" xfId="1" applyFont="1" applyFill="1" applyBorder="1" applyAlignment="1">
      <alignment horizontal="right" vertical="center" wrapText="1"/>
    </xf>
    <xf numFmtId="0" fontId="23" fillId="0" borderId="14" xfId="1" applyFont="1" applyFill="1" applyBorder="1" applyAlignment="1">
      <alignment horizontal="right" vertical="center" wrapText="1"/>
    </xf>
    <xf numFmtId="0" fontId="8" fillId="0" borderId="9" xfId="1" applyFont="1" applyFill="1" applyBorder="1" applyAlignment="1">
      <alignment horizontal="left" vertical="center" wrapText="1"/>
    </xf>
    <xf numFmtId="3" fontId="22" fillId="0" borderId="9" xfId="1" applyNumberFormat="1" applyFont="1" applyFill="1" applyBorder="1" applyAlignment="1">
      <alignment horizontal="right" vertical="center" shrinkToFit="1"/>
    </xf>
    <xf numFmtId="1" fontId="22" fillId="0" borderId="9" xfId="1" applyNumberFormat="1" applyFont="1" applyFill="1" applyBorder="1" applyAlignment="1">
      <alignment horizontal="right" vertical="center" shrinkToFit="1"/>
    </xf>
    <xf numFmtId="0" fontId="8" fillId="0" borderId="9" xfId="1" applyFont="1" applyFill="1" applyBorder="1" applyAlignment="1">
      <alignment horizontal="right" vertical="center" wrapText="1"/>
    </xf>
    <xf numFmtId="165" fontId="9" fillId="3" borderId="15" xfId="1" applyNumberFormat="1" applyFont="1" applyFill="1" applyBorder="1" applyAlignment="1">
      <alignment horizontal="right" vertical="center" shrinkToFit="1"/>
    </xf>
    <xf numFmtId="0" fontId="6" fillId="0" borderId="3" xfId="0" applyFont="1" applyFill="1" applyBorder="1" applyAlignment="1">
      <alignment horizontal="left" wrapText="1"/>
    </xf>
    <xf numFmtId="3" fontId="24" fillId="0" borderId="5" xfId="0" applyNumberFormat="1" applyFont="1" applyFill="1" applyBorder="1" applyAlignment="1">
      <alignment horizontal="right" vertical="top" shrinkToFit="1"/>
    </xf>
    <xf numFmtId="1" fontId="24" fillId="0" borderId="5" xfId="0" applyNumberFormat="1" applyFont="1" applyFill="1" applyBorder="1" applyAlignment="1">
      <alignment horizontal="right" vertical="top" shrinkToFit="1"/>
    </xf>
    <xf numFmtId="3" fontId="9" fillId="3" borderId="0" xfId="0" applyNumberFormat="1" applyFont="1" applyFill="1" applyBorder="1" applyAlignment="1">
      <alignment horizontal="right" vertical="top" shrinkToFit="1"/>
    </xf>
    <xf numFmtId="0" fontId="24" fillId="0" borderId="5" xfId="0" applyFont="1" applyFill="1" applyBorder="1" applyAlignment="1">
      <alignment horizontal="left" vertical="top" wrapText="1"/>
    </xf>
    <xf numFmtId="0" fontId="6" fillId="0" borderId="10" xfId="0" applyFont="1" applyFill="1" applyBorder="1" applyAlignment="1">
      <alignment horizontal="right" wrapText="1"/>
    </xf>
    <xf numFmtId="0" fontId="8" fillId="0" borderId="10" xfId="0" applyFont="1" applyFill="1" applyBorder="1" applyAlignment="1">
      <alignment horizontal="right" wrapText="1"/>
    </xf>
    <xf numFmtId="1" fontId="24" fillId="0" borderId="5" xfId="0" applyNumberFormat="1" applyFont="1" applyFill="1" applyBorder="1" applyAlignment="1">
      <alignment horizontal="right" vertical="top" indent="1" shrinkToFit="1"/>
    </xf>
    <xf numFmtId="3" fontId="24" fillId="0" borderId="5" xfId="0" applyNumberFormat="1" applyFont="1" applyFill="1" applyBorder="1" applyAlignment="1">
      <alignment horizontal="right" vertical="top" indent="1" shrinkToFit="1"/>
    </xf>
    <xf numFmtId="1" fontId="18" fillId="0" borderId="5" xfId="0" applyNumberFormat="1" applyFont="1" applyFill="1" applyBorder="1" applyAlignment="1">
      <alignment horizontal="right" vertical="top" shrinkToFit="1"/>
    </xf>
    <xf numFmtId="3" fontId="18" fillId="0" borderId="5" xfId="0" applyNumberFormat="1" applyFont="1" applyFill="1" applyBorder="1" applyAlignment="1">
      <alignment horizontal="right" vertical="top" shrinkToFit="1"/>
    </xf>
    <xf numFmtId="1" fontId="24" fillId="0" borderId="5" xfId="0" applyNumberFormat="1" applyFont="1" applyFill="1" applyBorder="1" applyAlignment="1">
      <alignment horizontal="right" vertical="center" shrinkToFit="1"/>
    </xf>
    <xf numFmtId="0" fontId="7" fillId="0" borderId="0" xfId="1" applyFont="1" applyFill="1" applyBorder="1" applyAlignment="1">
      <alignment horizontal="left" vertical="center" wrapText="1"/>
    </xf>
    <xf numFmtId="0" fontId="8" fillId="0" borderId="10" xfId="1" applyFont="1" applyFill="1" applyBorder="1" applyAlignment="1">
      <alignment horizontal="right" wrapText="1"/>
    </xf>
    <xf numFmtId="0" fontId="6" fillId="0" borderId="10" xfId="1" applyFont="1" applyFill="1" applyBorder="1" applyAlignment="1">
      <alignment horizontal="right" wrapText="1"/>
    </xf>
    <xf numFmtId="0" fontId="6" fillId="0" borderId="0" xfId="1" applyFont="1" applyFill="1" applyBorder="1" applyAlignment="1">
      <alignment horizontal="left" wrapText="1"/>
    </xf>
    <xf numFmtId="0" fontId="11" fillId="0" borderId="0" xfId="1" applyFont="1" applyFill="1" applyBorder="1" applyAlignment="1">
      <alignment horizontal="left" vertical="center" wrapText="1"/>
    </xf>
    <xf numFmtId="0" fontId="8" fillId="0" borderId="12" xfId="1" applyFont="1" applyFill="1" applyBorder="1" applyAlignment="1">
      <alignment horizontal="right" vertical="center" wrapText="1"/>
    </xf>
    <xf numFmtId="3" fontId="24" fillId="0" borderId="11" xfId="1" applyNumberFormat="1" applyFont="1" applyFill="1" applyBorder="1" applyAlignment="1">
      <alignment horizontal="right" vertical="center" shrinkToFit="1"/>
    </xf>
    <xf numFmtId="1" fontId="24" fillId="0" borderId="5" xfId="1" applyNumberFormat="1" applyFont="1" applyFill="1" applyBorder="1" applyAlignment="1">
      <alignment horizontal="right" vertical="center" shrinkToFit="1"/>
    </xf>
    <xf numFmtId="3" fontId="24" fillId="0" borderId="5" xfId="1" applyNumberFormat="1" applyFont="1" applyFill="1" applyBorder="1" applyAlignment="1">
      <alignment horizontal="right" vertical="center" shrinkToFit="1"/>
    </xf>
    <xf numFmtId="0" fontId="23" fillId="0" borderId="5" xfId="1" applyFont="1" applyFill="1" applyBorder="1" applyAlignment="1">
      <alignment horizontal="right" vertical="center" wrapText="1"/>
    </xf>
    <xf numFmtId="3" fontId="24" fillId="0" borderId="9" xfId="1" applyNumberFormat="1" applyFont="1" applyFill="1" applyBorder="1" applyAlignment="1">
      <alignment horizontal="right" vertical="center" shrinkToFit="1"/>
    </xf>
    <xf numFmtId="3" fontId="9" fillId="3" borderId="0" xfId="1" applyNumberFormat="1" applyFont="1" applyFill="1" applyBorder="1" applyAlignment="1">
      <alignment horizontal="right" vertical="center" shrinkToFit="1"/>
    </xf>
    <xf numFmtId="0" fontId="8" fillId="0" borderId="0" xfId="1" applyFont="1" applyFill="1" applyBorder="1" applyAlignment="1">
      <alignment horizontal="right" vertical="center" wrapText="1"/>
    </xf>
    <xf numFmtId="0" fontId="23" fillId="0" borderId="0"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14" fillId="6" borderId="0" xfId="0" applyFont="1" applyFill="1" applyBorder="1" applyAlignment="1">
      <alignment horizontal="left" vertical="top" wrapText="1"/>
    </xf>
    <xf numFmtId="0" fontId="8" fillId="0" borderId="0" xfId="1" applyFont="1" applyFill="1" applyBorder="1" applyAlignment="1">
      <alignment horizontal="left" vertical="center" wrapText="1"/>
    </xf>
    <xf numFmtId="0" fontId="20" fillId="0" borderId="10" xfId="0" applyFont="1" applyFill="1" applyBorder="1" applyAlignment="1">
      <alignment horizontal="right" wrapText="1" indent="1"/>
    </xf>
    <xf numFmtId="165" fontId="24" fillId="0" borderId="9" xfId="0" applyNumberFormat="1" applyFont="1" applyFill="1" applyBorder="1" applyAlignment="1">
      <alignment horizontal="right" vertical="center" shrinkToFit="1"/>
    </xf>
    <xf numFmtId="3" fontId="24" fillId="0" borderId="18" xfId="0" applyNumberFormat="1" applyFont="1" applyFill="1" applyBorder="1" applyAlignment="1">
      <alignment horizontal="right" vertical="center" shrinkToFit="1"/>
    </xf>
    <xf numFmtId="3" fontId="24" fillId="0" borderId="5" xfId="1" applyNumberFormat="1" applyFont="1" applyFill="1" applyBorder="1" applyAlignment="1">
      <alignment vertical="center" shrinkToFit="1"/>
    </xf>
    <xf numFmtId="3" fontId="9" fillId="3" borderId="15" xfId="1" applyNumberFormat="1" applyFont="1" applyFill="1" applyBorder="1" applyAlignment="1">
      <alignment vertical="center" shrinkToFit="1"/>
    </xf>
    <xf numFmtId="0" fontId="23" fillId="0" borderId="0" xfId="1" applyFont="1" applyFill="1" applyBorder="1" applyAlignment="1">
      <alignment horizontal="right" vertical="center" wrapText="1"/>
    </xf>
    <xf numFmtId="164" fontId="24" fillId="0" borderId="0" xfId="1" applyNumberFormat="1" applyFont="1" applyFill="1" applyBorder="1" applyAlignment="1">
      <alignment horizontal="right" vertical="center" shrinkToFit="1"/>
    </xf>
    <xf numFmtId="0" fontId="8" fillId="3" borderId="15" xfId="1" applyFont="1" applyFill="1" applyBorder="1" applyAlignment="1">
      <alignment horizontal="left" vertical="center" wrapText="1"/>
    </xf>
    <xf numFmtId="164" fontId="24" fillId="0" borderId="5" xfId="1" applyNumberFormat="1" applyFont="1" applyFill="1" applyBorder="1" applyAlignment="1">
      <alignment horizontal="right" vertical="center" shrinkToFit="1"/>
    </xf>
    <xf numFmtId="0" fontId="8" fillId="0" borderId="10" xfId="1" applyFont="1" applyFill="1" applyBorder="1" applyAlignment="1">
      <alignment horizontal="left" wrapText="1"/>
    </xf>
    <xf numFmtId="0" fontId="8" fillId="0" borderId="8" xfId="1" applyFont="1" applyFill="1" applyBorder="1" applyAlignment="1">
      <alignment horizontal="left" wrapText="1"/>
    </xf>
    <xf numFmtId="0" fontId="23" fillId="0" borderId="14" xfId="1" applyFont="1" applyFill="1" applyBorder="1" applyAlignment="1">
      <alignment horizontal="left" vertical="center" wrapText="1"/>
    </xf>
    <xf numFmtId="0" fontId="8" fillId="0" borderId="13" xfId="1" applyFont="1" applyFill="1" applyBorder="1" applyAlignment="1">
      <alignment horizontal="left" vertical="center" wrapText="1"/>
    </xf>
    <xf numFmtId="3" fontId="22" fillId="0" borderId="13" xfId="1" applyNumberFormat="1" applyFont="1" applyFill="1" applyBorder="1" applyAlignment="1">
      <alignment horizontal="right" vertical="center" shrinkToFit="1"/>
    </xf>
    <xf numFmtId="1" fontId="22" fillId="0" borderId="13" xfId="1" applyNumberFormat="1" applyFont="1" applyFill="1" applyBorder="1" applyAlignment="1">
      <alignment horizontal="right" vertical="center" shrinkToFit="1"/>
    </xf>
    <xf numFmtId="0" fontId="8" fillId="0" borderId="10" xfId="1" applyFont="1" applyFill="1" applyBorder="1" applyAlignment="1">
      <alignment horizontal="right" vertical="center" wrapText="1"/>
    </xf>
    <xf numFmtId="1" fontId="24" fillId="0" borderId="14" xfId="1" applyNumberFormat="1" applyFont="1" applyFill="1" applyBorder="1" applyAlignment="1">
      <alignment horizontal="left" vertical="center" shrinkToFit="1"/>
    </xf>
    <xf numFmtId="1" fontId="24" fillId="0" borderId="5" xfId="1" applyNumberFormat="1" applyFont="1" applyFill="1" applyBorder="1" applyAlignment="1">
      <alignment horizontal="left" vertical="center" shrinkToFit="1"/>
    </xf>
    <xf numFmtId="0" fontId="8" fillId="0" borderId="25" xfId="1" applyFont="1" applyFill="1" applyBorder="1" applyAlignment="1">
      <alignment horizontal="left" vertical="center" wrapText="1"/>
    </xf>
    <xf numFmtId="1" fontId="22" fillId="0" borderId="25" xfId="1" applyNumberFormat="1" applyFont="1" applyFill="1" applyBorder="1" applyAlignment="1">
      <alignment horizontal="right" vertical="center" shrinkToFit="1"/>
    </xf>
    <xf numFmtId="0" fontId="8" fillId="0" borderId="38" xfId="1" applyFont="1" applyFill="1" applyBorder="1" applyAlignment="1">
      <alignment horizontal="left" vertical="center" wrapText="1"/>
    </xf>
    <xf numFmtId="0" fontId="8" fillId="3" borderId="37" xfId="1" applyFont="1" applyFill="1" applyBorder="1" applyAlignment="1">
      <alignment horizontal="left" vertical="center" wrapText="1"/>
    </xf>
    <xf numFmtId="3" fontId="22" fillId="0" borderId="18" xfId="1" applyNumberFormat="1" applyFont="1" applyFill="1" applyBorder="1" applyAlignment="1">
      <alignment horizontal="right" vertical="center" shrinkToFit="1"/>
    </xf>
    <xf numFmtId="1" fontId="22" fillId="0" borderId="18" xfId="1" applyNumberFormat="1" applyFont="1" applyFill="1" applyBorder="1" applyAlignment="1">
      <alignment horizontal="right" vertical="center" shrinkToFit="1"/>
    </xf>
    <xf numFmtId="0" fontId="8" fillId="0" borderId="18" xfId="1" applyFont="1" applyFill="1" applyBorder="1" applyAlignment="1">
      <alignment horizontal="right" vertical="center" wrapText="1"/>
    </xf>
    <xf numFmtId="0" fontId="8" fillId="0" borderId="41" xfId="1" applyFont="1" applyFill="1" applyBorder="1" applyAlignment="1">
      <alignment horizontal="left" vertical="center" wrapText="1"/>
    </xf>
    <xf numFmtId="1" fontId="9" fillId="3" borderId="0" xfId="1" applyNumberFormat="1" applyFont="1" applyFill="1" applyBorder="1" applyAlignment="1">
      <alignment horizontal="right" vertical="center" shrinkToFit="1"/>
    </xf>
    <xf numFmtId="0" fontId="8" fillId="0" borderId="28" xfId="1" applyFont="1" applyFill="1" applyBorder="1" applyAlignment="1">
      <alignment horizontal="left" vertical="center" wrapText="1"/>
    </xf>
    <xf numFmtId="0" fontId="8" fillId="0" borderId="28" xfId="1" applyFont="1" applyFill="1" applyBorder="1" applyAlignment="1">
      <alignment horizontal="right" vertical="center" wrapText="1"/>
    </xf>
    <xf numFmtId="9" fontId="20" fillId="0" borderId="28" xfId="1" applyNumberFormat="1" applyFont="1" applyFill="1" applyBorder="1" applyAlignment="1">
      <alignment horizontal="right" vertical="center" shrinkToFit="1"/>
    </xf>
    <xf numFmtId="0" fontId="28" fillId="3" borderId="15" xfId="1" applyFont="1" applyFill="1" applyBorder="1" applyAlignment="1">
      <alignment horizontal="right" vertical="center" wrapText="1"/>
    </xf>
    <xf numFmtId="0" fontId="8" fillId="0" borderId="16" xfId="1" applyFont="1" applyFill="1" applyBorder="1" applyAlignment="1">
      <alignment horizontal="left" vertical="center" wrapText="1"/>
    </xf>
    <xf numFmtId="0" fontId="8" fillId="0" borderId="16" xfId="1" applyFont="1" applyFill="1" applyBorder="1" applyAlignment="1">
      <alignment horizontal="right" vertical="center" wrapText="1"/>
    </xf>
    <xf numFmtId="1" fontId="22" fillId="0" borderId="16" xfId="1" applyNumberFormat="1" applyFont="1" applyFill="1" applyBorder="1" applyAlignment="1">
      <alignment horizontal="right" vertical="center" shrinkToFit="1"/>
    </xf>
    <xf numFmtId="0" fontId="8" fillId="0" borderId="10" xfId="1" applyFont="1" applyFill="1" applyBorder="1" applyAlignment="1">
      <alignment horizontal="left" vertical="center" wrapText="1"/>
    </xf>
    <xf numFmtId="3" fontId="22" fillId="0" borderId="16" xfId="1" applyNumberFormat="1" applyFont="1" applyFill="1" applyBorder="1" applyAlignment="1">
      <alignment horizontal="right" vertical="center" shrinkToFit="1"/>
    </xf>
    <xf numFmtId="0" fontId="8" fillId="0" borderId="29" xfId="1" applyFont="1" applyFill="1" applyBorder="1" applyAlignment="1">
      <alignment horizontal="right" vertical="center" wrapText="1"/>
    </xf>
    <xf numFmtId="0" fontId="8" fillId="5" borderId="0" xfId="1" applyFont="1" applyFill="1" applyBorder="1" applyAlignment="1">
      <alignment horizontal="left" vertical="center" wrapText="1"/>
    </xf>
    <xf numFmtId="3" fontId="20" fillId="5" borderId="0" xfId="1" applyNumberFormat="1" applyFont="1" applyFill="1" applyBorder="1" applyAlignment="1">
      <alignment horizontal="right" vertical="center" shrinkToFit="1"/>
    </xf>
    <xf numFmtId="1" fontId="20" fillId="5" borderId="0" xfId="1" applyNumberFormat="1" applyFont="1" applyFill="1" applyBorder="1" applyAlignment="1">
      <alignment horizontal="right" vertical="center" shrinkToFit="1"/>
    </xf>
    <xf numFmtId="0" fontId="8" fillId="0" borderId="40" xfId="1" applyFont="1" applyFill="1" applyBorder="1" applyAlignment="1">
      <alignment horizontal="left" vertical="center" wrapText="1"/>
    </xf>
    <xf numFmtId="3" fontId="22" fillId="0" borderId="40" xfId="1" applyNumberFormat="1" applyFont="1" applyFill="1" applyBorder="1" applyAlignment="1">
      <alignment horizontal="right" vertical="center" shrinkToFit="1"/>
    </xf>
    <xf numFmtId="1" fontId="22" fillId="0" borderId="40" xfId="1" applyNumberFormat="1" applyFont="1" applyFill="1" applyBorder="1" applyAlignment="1">
      <alignment horizontal="right" vertical="center" shrinkToFit="1"/>
    </xf>
    <xf numFmtId="1" fontId="24" fillId="0" borderId="8" xfId="1" applyNumberFormat="1" applyFont="1" applyFill="1" applyBorder="1" applyAlignment="1">
      <alignment horizontal="right" vertical="center" shrinkToFit="1"/>
    </xf>
    <xf numFmtId="0" fontId="8" fillId="0" borderId="0" xfId="1" applyFont="1" applyFill="1" applyBorder="1" applyAlignment="1">
      <alignment vertical="center" wrapText="1"/>
    </xf>
    <xf numFmtId="0" fontId="23" fillId="0" borderId="11" xfId="1" applyFont="1" applyFill="1" applyBorder="1" applyAlignment="1">
      <alignment vertical="center" wrapText="1"/>
    </xf>
    <xf numFmtId="0" fontId="23" fillId="0" borderId="5" xfId="1" applyFont="1" applyFill="1" applyBorder="1" applyAlignment="1">
      <alignment vertical="center" wrapText="1"/>
    </xf>
    <xf numFmtId="0" fontId="23" fillId="0" borderId="9" xfId="1" applyFont="1" applyFill="1" applyBorder="1" applyAlignment="1">
      <alignment vertical="center" wrapText="1"/>
    </xf>
    <xf numFmtId="0" fontId="8" fillId="3" borderId="15" xfId="1" applyFont="1" applyFill="1" applyBorder="1" applyAlignment="1">
      <alignment vertical="center" wrapText="1"/>
    </xf>
    <xf numFmtId="0" fontId="23" fillId="0" borderId="0" xfId="1" applyFont="1" applyFill="1" applyBorder="1" applyAlignment="1">
      <alignment vertical="center"/>
    </xf>
    <xf numFmtId="0" fontId="8" fillId="0" borderId="10" xfId="1" applyFont="1" applyFill="1" applyBorder="1" applyAlignment="1">
      <alignment vertical="center" wrapText="1"/>
    </xf>
    <xf numFmtId="0" fontId="6" fillId="0" borderId="12" xfId="1" applyFont="1" applyFill="1" applyBorder="1" applyAlignment="1">
      <alignment vertical="center" wrapText="1"/>
    </xf>
    <xf numFmtId="167" fontId="9" fillId="4" borderId="5" xfId="1" applyNumberFormat="1" applyFont="1" applyFill="1" applyBorder="1" applyAlignment="1">
      <alignment horizontal="right" vertical="center" shrinkToFit="1"/>
    </xf>
    <xf numFmtId="167" fontId="22" fillId="0" borderId="22" xfId="1" applyNumberFormat="1" applyFont="1" applyFill="1" applyBorder="1" applyAlignment="1">
      <alignment horizontal="right" vertical="center" shrinkToFit="1"/>
    </xf>
    <xf numFmtId="167" fontId="24" fillId="0" borderId="14" xfId="1" applyNumberFormat="1" applyFont="1" applyFill="1" applyBorder="1" applyAlignment="1">
      <alignment horizontal="right" vertical="center" shrinkToFit="1"/>
    </xf>
    <xf numFmtId="167" fontId="24" fillId="0" borderId="5" xfId="1" applyNumberFormat="1" applyFont="1" applyFill="1" applyBorder="1" applyAlignment="1">
      <alignment horizontal="right" vertical="center" shrinkToFit="1"/>
    </xf>
    <xf numFmtId="167" fontId="22" fillId="0" borderId="9" xfId="1" applyNumberFormat="1" applyFont="1" applyFill="1" applyBorder="1" applyAlignment="1">
      <alignment horizontal="right" vertical="center" shrinkToFit="1"/>
    </xf>
    <xf numFmtId="167" fontId="9" fillId="3" borderId="15" xfId="1" applyNumberFormat="1" applyFont="1" applyFill="1" applyBorder="1" applyAlignment="1">
      <alignment horizontal="right" vertical="center" shrinkToFit="1"/>
    </xf>
    <xf numFmtId="0" fontId="8" fillId="0" borderId="0" xfId="1" applyFont="1" applyFill="1" applyBorder="1" applyAlignment="1">
      <alignment horizontal="center" wrapText="1"/>
    </xf>
    <xf numFmtId="9" fontId="20" fillId="0" borderId="10" xfId="1" applyNumberFormat="1" applyFont="1" applyFill="1" applyBorder="1" applyAlignment="1">
      <alignment horizontal="right" shrinkToFit="1"/>
    </xf>
    <xf numFmtId="165" fontId="24" fillId="0" borderId="11" xfId="1" applyNumberFormat="1" applyFont="1" applyFill="1" applyBorder="1" applyAlignment="1">
      <alignment horizontal="right" vertical="center" shrinkToFit="1"/>
    </xf>
    <xf numFmtId="165" fontId="9" fillId="3" borderId="0" xfId="1" applyNumberFormat="1" applyFont="1" applyFill="1" applyBorder="1" applyAlignment="1">
      <alignment horizontal="right" vertical="center" shrinkToFit="1"/>
    </xf>
    <xf numFmtId="0" fontId="8" fillId="0" borderId="12" xfId="1" applyFont="1" applyFill="1" applyBorder="1" applyAlignment="1">
      <alignment vertical="center" wrapText="1"/>
    </xf>
    <xf numFmtId="0" fontId="20" fillId="0" borderId="12" xfId="1" applyFont="1" applyFill="1" applyBorder="1" applyAlignment="1">
      <alignment horizontal="right" vertical="center" wrapText="1"/>
    </xf>
    <xf numFmtId="3" fontId="24" fillId="0" borderId="11" xfId="1" applyNumberFormat="1" applyFont="1" applyFill="1" applyBorder="1" applyAlignment="1">
      <alignment vertical="center" shrinkToFit="1"/>
    </xf>
    <xf numFmtId="0" fontId="20" fillId="0" borderId="2" xfId="0" applyFont="1" applyFill="1" applyBorder="1" applyAlignment="1">
      <alignment horizontal="right" vertical="center" wrapText="1"/>
    </xf>
    <xf numFmtId="0" fontId="6" fillId="0" borderId="2"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41" fillId="0" borderId="0" xfId="9" applyFont="1"/>
    <xf numFmtId="0" fontId="21" fillId="0" borderId="0" xfId="9" applyFont="1" applyAlignment="1">
      <alignment vertical="top"/>
    </xf>
    <xf numFmtId="0" fontId="42" fillId="0" borderId="0" xfId="9" applyFont="1" applyAlignment="1">
      <alignment horizontal="left" vertical="top" wrapText="1"/>
    </xf>
    <xf numFmtId="0" fontId="43" fillId="0" borderId="0" xfId="9" applyFont="1" applyAlignment="1">
      <alignment vertical="top"/>
    </xf>
    <xf numFmtId="0" fontId="44" fillId="0" borderId="0" xfId="9" applyFont="1" applyAlignment="1">
      <alignment vertical="top"/>
    </xf>
    <xf numFmtId="168" fontId="24" fillId="0" borderId="0" xfId="0" applyNumberFormat="1" applyFont="1" applyFill="1" applyBorder="1" applyAlignment="1">
      <alignment horizontal="right" vertical="center" shrinkToFit="1"/>
    </xf>
    <xf numFmtId="168" fontId="23" fillId="0" borderId="0" xfId="0" applyNumberFormat="1" applyFont="1" applyFill="1" applyBorder="1" applyAlignment="1">
      <alignment horizontal="right" vertical="center" wrapText="1"/>
    </xf>
    <xf numFmtId="168" fontId="18" fillId="0" borderId="0" xfId="0" applyNumberFormat="1" applyFont="1" applyFill="1" applyBorder="1" applyAlignment="1">
      <alignment horizontal="right" vertical="center" shrinkToFit="1"/>
    </xf>
    <xf numFmtId="168" fontId="9" fillId="4" borderId="0" xfId="0" applyNumberFormat="1" applyFont="1" applyFill="1" applyBorder="1" applyAlignment="1">
      <alignment horizontal="right" vertical="center" shrinkToFit="1"/>
    </xf>
    <xf numFmtId="168" fontId="9" fillId="3" borderId="0" xfId="0" applyNumberFormat="1" applyFont="1" applyFill="1" applyBorder="1" applyAlignment="1">
      <alignment horizontal="right" vertical="center" shrinkToFit="1"/>
    </xf>
    <xf numFmtId="0" fontId="14" fillId="0" borderId="0" xfId="1" applyFont="1" applyFill="1" applyBorder="1" applyAlignment="1">
      <alignment horizontal="left" vertical="top"/>
    </xf>
    <xf numFmtId="0" fontId="14" fillId="0" borderId="0" xfId="0" applyFont="1" applyFill="1" applyBorder="1" applyAlignment="1">
      <alignment horizontal="left" vertical="top" wrapText="1"/>
    </xf>
    <xf numFmtId="0" fontId="46" fillId="0" borderId="0" xfId="1" applyFont="1" applyFill="1" applyBorder="1" applyAlignment="1">
      <alignment wrapText="1"/>
    </xf>
    <xf numFmtId="0" fontId="47" fillId="7" borderId="30" xfId="2" applyFont="1" applyFill="1" applyBorder="1" applyAlignment="1">
      <alignment vertical="center" wrapText="1"/>
    </xf>
    <xf numFmtId="168" fontId="47" fillId="7" borderId="30" xfId="2" applyNumberFormat="1" applyFont="1" applyFill="1" applyBorder="1" applyAlignment="1">
      <alignment horizontal="right" vertical="center"/>
    </xf>
    <xf numFmtId="9" fontId="47" fillId="7" borderId="30" xfId="3" applyNumberFormat="1" applyFont="1" applyFill="1" applyBorder="1" applyAlignment="1">
      <alignment horizontal="right" vertical="center"/>
    </xf>
    <xf numFmtId="0" fontId="47" fillId="7" borderId="32" xfId="2" applyFont="1" applyFill="1" applyBorder="1" applyAlignment="1">
      <alignment vertical="center" wrapText="1"/>
    </xf>
    <xf numFmtId="168" fontId="47" fillId="7" borderId="32" xfId="2" applyNumberFormat="1" applyFont="1" applyFill="1" applyBorder="1" applyAlignment="1">
      <alignment horizontal="right" vertical="center"/>
    </xf>
    <xf numFmtId="9" fontId="47" fillId="7" borderId="32" xfId="3" applyNumberFormat="1" applyFont="1" applyFill="1" applyBorder="1" applyAlignment="1">
      <alignment horizontal="right" vertical="center"/>
    </xf>
    <xf numFmtId="0" fontId="47" fillId="7" borderId="33" xfId="2" applyFont="1" applyFill="1" applyBorder="1" applyAlignment="1">
      <alignment vertical="center" wrapText="1"/>
    </xf>
    <xf numFmtId="168" fontId="47" fillId="7" borderId="33" xfId="2" applyNumberFormat="1" applyFont="1" applyFill="1" applyBorder="1" applyAlignment="1">
      <alignment horizontal="right" vertical="center"/>
    </xf>
    <xf numFmtId="9" fontId="47" fillId="7" borderId="33" xfId="3" applyNumberFormat="1" applyFont="1" applyFill="1" applyBorder="1" applyAlignment="1">
      <alignment horizontal="right" vertical="center"/>
    </xf>
    <xf numFmtId="0" fontId="48" fillId="9" borderId="0" xfId="2" applyFont="1" applyFill="1" applyBorder="1" applyAlignment="1">
      <alignment vertical="center" wrapText="1"/>
    </xf>
    <xf numFmtId="168" fontId="48" fillId="9" borderId="0" xfId="2" applyNumberFormat="1" applyFont="1" applyFill="1" applyBorder="1" applyAlignment="1">
      <alignment horizontal="right" vertical="center"/>
    </xf>
    <xf numFmtId="9" fontId="48" fillId="9" borderId="0" xfId="3" applyFont="1" applyFill="1" applyBorder="1" applyAlignment="1">
      <alignment horizontal="right" vertical="center"/>
    </xf>
    <xf numFmtId="168" fontId="47" fillId="0" borderId="32" xfId="2" applyNumberFormat="1" applyFont="1" applyFill="1" applyBorder="1" applyAlignment="1">
      <alignment horizontal="right" vertical="center"/>
    </xf>
    <xf numFmtId="0" fontId="49" fillId="7" borderId="32" xfId="2" applyFont="1" applyFill="1" applyBorder="1" applyAlignment="1">
      <alignment vertical="center" wrapText="1"/>
    </xf>
    <xf numFmtId="168" fontId="49" fillId="7" borderId="32" xfId="2" applyNumberFormat="1" applyFont="1" applyFill="1" applyBorder="1" applyAlignment="1">
      <alignment horizontal="right" vertical="center"/>
    </xf>
    <xf numFmtId="168" fontId="49" fillId="0" borderId="32" xfId="2" applyNumberFormat="1" applyFont="1" applyFill="1" applyBorder="1" applyAlignment="1">
      <alignment horizontal="right" vertical="center"/>
    </xf>
    <xf numFmtId="9" fontId="49" fillId="7" borderId="32" xfId="3" applyNumberFormat="1" applyFont="1" applyFill="1" applyBorder="1" applyAlignment="1">
      <alignment horizontal="right" vertical="center"/>
    </xf>
    <xf numFmtId="168" fontId="47" fillId="0" borderId="33" xfId="2" applyNumberFormat="1" applyFont="1" applyFill="1" applyBorder="1" applyAlignment="1">
      <alignment horizontal="right" vertical="center"/>
    </xf>
    <xf numFmtId="168" fontId="50" fillId="9" borderId="0" xfId="2" applyNumberFormat="1" applyFont="1" applyFill="1" applyBorder="1" applyAlignment="1">
      <alignment horizontal="right" vertical="center"/>
    </xf>
    <xf numFmtId="9" fontId="50" fillId="9" borderId="0" xfId="3" applyFont="1" applyFill="1" applyBorder="1" applyAlignment="1">
      <alignment horizontal="right" vertical="center"/>
    </xf>
    <xf numFmtId="0" fontId="47" fillId="7" borderId="32" xfId="2" applyFont="1" applyFill="1" applyBorder="1" applyAlignment="1">
      <alignment horizontal="left" vertical="center" wrapText="1" indent="2"/>
    </xf>
    <xf numFmtId="0" fontId="14" fillId="0" borderId="0" xfId="0" applyFont="1" applyFill="1" applyBorder="1" applyAlignment="1">
      <alignment horizontal="left" vertical="top"/>
    </xf>
    <xf numFmtId="0" fontId="48" fillId="10" borderId="0" xfId="0" applyFont="1" applyFill="1" applyBorder="1" applyAlignment="1">
      <alignment horizontal="left" vertical="center" wrapText="1"/>
    </xf>
    <xf numFmtId="168" fontId="48" fillId="10" borderId="0" xfId="2" applyNumberFormat="1" applyFont="1" applyFill="1" applyBorder="1" applyAlignment="1">
      <alignment horizontal="right" vertical="center"/>
    </xf>
    <xf numFmtId="9" fontId="48" fillId="10" borderId="0" xfId="3" applyFont="1" applyFill="1" applyBorder="1" applyAlignment="1">
      <alignment horizontal="right" vertical="center"/>
    </xf>
    <xf numFmtId="0" fontId="51" fillId="8" borderId="0" xfId="4" applyFont="1" applyFill="1" applyBorder="1" applyAlignment="1">
      <alignment vertical="top"/>
    </xf>
    <xf numFmtId="0" fontId="52" fillId="8" borderId="0" xfId="4" applyFont="1" applyFill="1" applyBorder="1" applyAlignment="1">
      <alignment vertical="top"/>
    </xf>
    <xf numFmtId="3" fontId="52" fillId="8" borderId="0" xfId="4" applyNumberFormat="1" applyFont="1" applyFill="1" applyBorder="1" applyAlignment="1">
      <alignment horizontal="right" vertical="center" wrapText="1"/>
    </xf>
    <xf numFmtId="0" fontId="52" fillId="8" borderId="0" xfId="4" applyFont="1" applyFill="1" applyBorder="1" applyAlignment="1">
      <alignment horizontal="center"/>
    </xf>
    <xf numFmtId="0" fontId="52" fillId="0" borderId="0" xfId="4" applyFont="1" applyBorder="1"/>
    <xf numFmtId="0" fontId="53" fillId="0" borderId="0" xfId="1" applyFont="1" applyFill="1" applyBorder="1" applyAlignment="1">
      <alignment horizontal="left" vertical="top"/>
    </xf>
    <xf numFmtId="0" fontId="52" fillId="8" borderId="0" xfId="4" applyFont="1" applyFill="1" applyBorder="1" applyAlignment="1">
      <alignment vertical="center"/>
    </xf>
    <xf numFmtId="0" fontId="52" fillId="8" borderId="0" xfId="4" applyFont="1" applyFill="1" applyBorder="1" applyAlignment="1">
      <alignment vertical="center" wrapText="1"/>
    </xf>
    <xf numFmtId="3" fontId="52" fillId="8" borderId="0" xfId="4" applyNumberFormat="1" applyFont="1" applyFill="1" applyBorder="1" applyAlignment="1">
      <alignment horizontal="center" vertical="center" wrapText="1"/>
    </xf>
    <xf numFmtId="0" fontId="52" fillId="0" borderId="0" xfId="4" applyFont="1" applyBorder="1" applyAlignment="1">
      <alignment horizontal="center"/>
    </xf>
    <xf numFmtId="0" fontId="35" fillId="0" borderId="0" xfId="0" applyFont="1" applyFill="1" applyBorder="1" applyAlignment="1">
      <alignment horizontal="left" vertical="top"/>
    </xf>
    <xf numFmtId="0" fontId="55" fillId="0" borderId="10" xfId="0" applyFont="1" applyFill="1" applyBorder="1" applyAlignment="1">
      <alignment horizontal="right" wrapText="1"/>
    </xf>
    <xf numFmtId="3" fontId="24" fillId="0" borderId="5" xfId="0" applyNumberFormat="1" applyFont="1" applyFill="1" applyBorder="1" applyAlignment="1">
      <alignment horizontal="right" vertical="center" shrinkToFit="1"/>
    </xf>
    <xf numFmtId="0" fontId="6" fillId="0" borderId="10" xfId="0" applyFont="1" applyFill="1" applyBorder="1" applyAlignment="1">
      <alignment horizontal="right" wrapText="1"/>
    </xf>
    <xf numFmtId="0" fontId="23" fillId="0" borderId="5" xfId="1" applyFont="1" applyFill="1" applyBorder="1" applyAlignment="1">
      <alignment horizontal="right" vertical="center" wrapText="1"/>
    </xf>
    <xf numFmtId="1" fontId="24" fillId="0" borderId="5" xfId="1" applyNumberFormat="1" applyFont="1" applyFill="1" applyBorder="1" applyAlignment="1">
      <alignment horizontal="right" vertical="center" shrinkToFit="1"/>
    </xf>
    <xf numFmtId="1" fontId="24" fillId="0" borderId="9" xfId="1" applyNumberFormat="1" applyFont="1" applyFill="1" applyBorder="1" applyAlignment="1">
      <alignment horizontal="right" vertical="center" shrinkToFit="1"/>
    </xf>
    <xf numFmtId="3" fontId="24" fillId="0" borderId="9" xfId="1" applyNumberFormat="1" applyFont="1" applyFill="1" applyBorder="1" applyAlignment="1">
      <alignment horizontal="right" vertical="center" shrinkToFit="1"/>
    </xf>
    <xf numFmtId="3" fontId="9" fillId="3" borderId="0" xfId="1" applyNumberFormat="1" applyFont="1" applyFill="1" applyBorder="1" applyAlignment="1">
      <alignment horizontal="right" vertical="center" shrinkToFit="1"/>
    </xf>
    <xf numFmtId="3" fontId="24" fillId="0" borderId="5" xfId="1" applyNumberFormat="1" applyFont="1" applyFill="1" applyBorder="1" applyAlignment="1">
      <alignment horizontal="right" vertical="center" shrinkToFit="1"/>
    </xf>
    <xf numFmtId="3" fontId="24" fillId="0" borderId="11" xfId="1" applyNumberFormat="1" applyFont="1" applyFill="1" applyBorder="1" applyAlignment="1">
      <alignment horizontal="right" vertical="center" shrinkToFit="1"/>
    </xf>
    <xf numFmtId="164" fontId="24" fillId="0" borderId="5" xfId="1" applyNumberFormat="1" applyFont="1" applyFill="1" applyBorder="1" applyAlignment="1">
      <alignment horizontal="right" vertical="center" shrinkToFit="1"/>
    </xf>
    <xf numFmtId="3" fontId="24" fillId="0" borderId="5" xfId="0" applyNumberFormat="1" applyFont="1" applyFill="1" applyBorder="1" applyAlignment="1">
      <alignment horizontal="right" vertical="top" shrinkToFit="1"/>
    </xf>
    <xf numFmtId="1" fontId="24" fillId="0" borderId="5" xfId="0" applyNumberFormat="1" applyFont="1" applyFill="1" applyBorder="1" applyAlignment="1">
      <alignment horizontal="right" vertical="top" shrinkToFit="1"/>
    </xf>
    <xf numFmtId="0" fontId="11" fillId="0" borderId="0" xfId="1" applyFont="1" applyFill="1" applyBorder="1" applyAlignment="1">
      <alignment horizontal="left" vertical="center" wrapText="1"/>
    </xf>
    <xf numFmtId="0" fontId="13" fillId="0" borderId="0" xfId="4"/>
    <xf numFmtId="0" fontId="6" fillId="0" borderId="0" xfId="12" applyFont="1" applyFill="1" applyBorder="1" applyAlignment="1">
      <alignment horizontal="left" vertical="top" wrapText="1"/>
    </xf>
    <xf numFmtId="0" fontId="6" fillId="0" borderId="1" xfId="12" applyFont="1" applyFill="1" applyBorder="1" applyAlignment="1">
      <alignment horizontal="left" vertical="center" wrapText="1"/>
    </xf>
    <xf numFmtId="166" fontId="20" fillId="0" borderId="1" xfId="12" applyNumberFormat="1" applyFont="1" applyFill="1" applyBorder="1" applyAlignment="1">
      <alignment horizontal="right" vertical="top" shrinkToFit="1"/>
    </xf>
    <xf numFmtId="0" fontId="18" fillId="0" borderId="19" xfId="12" applyFont="1" applyFill="1" applyBorder="1" applyAlignment="1">
      <alignment horizontal="left" vertical="top" wrapText="1" indent="1"/>
    </xf>
    <xf numFmtId="0" fontId="18" fillId="0" borderId="5" xfId="12" applyFont="1" applyFill="1" applyBorder="1" applyAlignment="1">
      <alignment horizontal="left" vertical="top" wrapText="1" indent="1"/>
    </xf>
    <xf numFmtId="170" fontId="18" fillId="0" borderId="5" xfId="12" applyNumberFormat="1" applyFont="1" applyFill="1" applyBorder="1" applyAlignment="1">
      <alignment horizontal="right" vertical="top" shrinkToFit="1"/>
    </xf>
    <xf numFmtId="0" fontId="13" fillId="0" borderId="0" xfId="4" applyBorder="1"/>
    <xf numFmtId="0" fontId="18" fillId="0" borderId="6" xfId="12" applyFont="1" applyFill="1" applyBorder="1" applyAlignment="1">
      <alignment horizontal="left" vertical="top" wrapText="1" indent="1"/>
    </xf>
    <xf numFmtId="0" fontId="8" fillId="0" borderId="7" xfId="12" applyFont="1" applyFill="1" applyBorder="1" applyAlignment="1">
      <alignment horizontal="left" vertical="top" wrapText="1"/>
    </xf>
    <xf numFmtId="0" fontId="18" fillId="0" borderId="8" xfId="12" applyFont="1" applyFill="1" applyBorder="1" applyAlignment="1">
      <alignment horizontal="left" vertical="top" wrapText="1" indent="1"/>
    </xf>
    <xf numFmtId="0" fontId="8" fillId="5" borderId="0" xfId="12" applyFont="1" applyFill="1" applyBorder="1" applyAlignment="1">
      <alignment horizontal="left" vertical="top" wrapText="1"/>
    </xf>
    <xf numFmtId="0" fontId="18" fillId="0" borderId="8" xfId="12" applyFont="1" applyFill="1" applyBorder="1" applyAlignment="1">
      <alignment horizontal="left" vertical="center" wrapText="1" indent="1"/>
    </xf>
    <xf numFmtId="0" fontId="18" fillId="0" borderId="1" xfId="12" applyFont="1" applyFill="1" applyBorder="1" applyAlignment="1">
      <alignment horizontal="left" vertical="top" wrapText="1" indent="1"/>
    </xf>
    <xf numFmtId="0" fontId="8" fillId="4" borderId="0" xfId="12" applyFont="1" applyFill="1" applyBorder="1" applyAlignment="1">
      <alignment horizontal="left" vertical="top" wrapText="1"/>
    </xf>
    <xf numFmtId="0" fontId="35" fillId="0" borderId="5" xfId="12" applyFont="1" applyFill="1" applyBorder="1" applyAlignment="1">
      <alignment horizontal="left" vertical="top" wrapText="1"/>
    </xf>
    <xf numFmtId="0" fontId="8" fillId="0" borderId="0" xfId="12" applyFont="1" applyFill="1" applyBorder="1" applyAlignment="1">
      <alignment horizontal="left" vertical="top" wrapText="1"/>
    </xf>
    <xf numFmtId="0" fontId="8" fillId="4" borderId="15" xfId="12" applyFont="1" applyFill="1" applyBorder="1" applyAlignment="1">
      <alignment horizontal="left" vertical="top" wrapText="1"/>
    </xf>
    <xf numFmtId="0" fontId="8" fillId="3" borderId="17" xfId="12" applyFont="1" applyFill="1" applyBorder="1" applyAlignment="1">
      <alignment horizontal="left" vertical="top" wrapText="1"/>
    </xf>
    <xf numFmtId="170" fontId="9" fillId="3" borderId="17" xfId="12" applyNumberFormat="1" applyFont="1" applyFill="1" applyBorder="1" applyAlignment="1">
      <alignment horizontal="right" vertical="top" shrinkToFit="1"/>
    </xf>
    <xf numFmtId="0" fontId="24" fillId="0" borderId="20" xfId="12" applyFont="1" applyFill="1" applyBorder="1" applyAlignment="1">
      <alignment horizontal="left" vertical="top" wrapText="1"/>
    </xf>
    <xf numFmtId="0" fontId="24" fillId="0" borderId="5" xfId="12" applyFont="1" applyFill="1" applyBorder="1" applyAlignment="1">
      <alignment horizontal="left" vertical="top" wrapText="1"/>
    </xf>
    <xf numFmtId="0" fontId="13" fillId="0" borderId="0" xfId="4" applyFill="1"/>
    <xf numFmtId="0" fontId="13" fillId="11" borderId="0" xfId="4" applyFill="1"/>
    <xf numFmtId="0" fontId="6" fillId="0" borderId="0" xfId="13" applyFont="1" applyFill="1" applyBorder="1" applyAlignment="1">
      <alignment horizontal="left" vertical="top"/>
    </xf>
    <xf numFmtId="0" fontId="6" fillId="0" borderId="0" xfId="13" applyFont="1" applyFill="1" applyBorder="1" applyAlignment="1">
      <alignment horizontal="left" vertical="top" wrapText="1"/>
    </xf>
    <xf numFmtId="0" fontId="6" fillId="0" borderId="1" xfId="13" applyFont="1" applyFill="1" applyBorder="1" applyAlignment="1">
      <alignment horizontal="left" vertical="center" wrapText="1"/>
    </xf>
    <xf numFmtId="166" fontId="20" fillId="0" borderId="1" xfId="13" applyNumberFormat="1" applyFont="1" applyFill="1" applyBorder="1" applyAlignment="1">
      <alignment horizontal="right" vertical="top" shrinkToFit="1"/>
    </xf>
    <xf numFmtId="0" fontId="21" fillId="5" borderId="7" xfId="13" applyFont="1" applyFill="1" applyBorder="1" applyAlignment="1">
      <alignment horizontal="left" vertical="top" wrapText="1"/>
    </xf>
    <xf numFmtId="3" fontId="20" fillId="5" borderId="7" xfId="13" applyNumberFormat="1" applyFont="1" applyFill="1" applyBorder="1" applyAlignment="1">
      <alignment horizontal="right" vertical="top" shrinkToFit="1"/>
    </xf>
    <xf numFmtId="0" fontId="18" fillId="0" borderId="8" xfId="13" applyFont="1" applyFill="1" applyBorder="1" applyAlignment="1">
      <alignment horizontal="left" vertical="top" wrapText="1" indent="1"/>
    </xf>
    <xf numFmtId="0" fontId="18" fillId="0" borderId="5" xfId="13" applyFont="1" applyFill="1" applyBorder="1" applyAlignment="1">
      <alignment horizontal="left" vertical="top" wrapText="1" indent="1"/>
    </xf>
    <xf numFmtId="0" fontId="21" fillId="5" borderId="0" xfId="13" applyFont="1" applyFill="1" applyBorder="1" applyAlignment="1">
      <alignment horizontal="left" vertical="top" wrapText="1"/>
    </xf>
    <xf numFmtId="170" fontId="20" fillId="5" borderId="0" xfId="13" applyNumberFormat="1" applyFont="1" applyFill="1" applyBorder="1" applyAlignment="1">
      <alignment horizontal="right" vertical="top" shrinkToFit="1"/>
    </xf>
    <xf numFmtId="170" fontId="6" fillId="0" borderId="0" xfId="13" applyNumberFormat="1" applyFont="1" applyFill="1" applyBorder="1" applyAlignment="1">
      <alignment horizontal="left" vertical="top"/>
    </xf>
    <xf numFmtId="167" fontId="6" fillId="0" borderId="0" xfId="14" applyNumberFormat="1" applyFont="1" applyFill="1" applyBorder="1" applyAlignment="1">
      <alignment horizontal="left" vertical="top"/>
    </xf>
    <xf numFmtId="10" fontId="6" fillId="0" borderId="0" xfId="14" applyNumberFormat="1" applyFont="1" applyFill="1" applyBorder="1" applyAlignment="1">
      <alignment horizontal="left" vertical="top"/>
    </xf>
    <xf numFmtId="0" fontId="18" fillId="0" borderId="9" xfId="13" applyFont="1" applyFill="1" applyBorder="1" applyAlignment="1">
      <alignment horizontal="left" vertical="top" wrapText="1" indent="1"/>
    </xf>
    <xf numFmtId="0" fontId="6" fillId="0" borderId="0" xfId="13" applyFont="1" applyFill="1" applyBorder="1" applyAlignment="1">
      <alignment horizontal="right" vertical="top"/>
    </xf>
    <xf numFmtId="0" fontId="6" fillId="6" borderId="0" xfId="13" applyFont="1" applyFill="1" applyBorder="1" applyAlignment="1">
      <alignment horizontal="left" vertical="top" wrapText="1"/>
    </xf>
    <xf numFmtId="0" fontId="6" fillId="0" borderId="0" xfId="13" applyFont="1" applyFill="1" applyBorder="1" applyAlignment="1">
      <alignment horizontal="left" vertical="center" wrapText="1"/>
    </xf>
    <xf numFmtId="0" fontId="20" fillId="0" borderId="0" xfId="13" applyFont="1" applyFill="1" applyBorder="1" applyAlignment="1">
      <alignment horizontal="right" vertical="top" wrapText="1"/>
    </xf>
    <xf numFmtId="166" fontId="57" fillId="0" borderId="1" xfId="13" applyNumberFormat="1" applyFont="1" applyFill="1" applyBorder="1" applyAlignment="1">
      <alignment horizontal="right" shrinkToFit="1"/>
    </xf>
    <xf numFmtId="171" fontId="57" fillId="0" borderId="1" xfId="13" applyNumberFormat="1" applyFont="1" applyFill="1" applyBorder="1" applyAlignment="1">
      <alignment horizontal="right" shrinkToFit="1"/>
    </xf>
    <xf numFmtId="0" fontId="8" fillId="0" borderId="7" xfId="13" applyFont="1" applyFill="1" applyBorder="1" applyAlignment="1">
      <alignment horizontal="left" vertical="top" wrapText="1"/>
    </xf>
    <xf numFmtId="0" fontId="24" fillId="0" borderId="8" xfId="13" applyFont="1" applyFill="1" applyBorder="1" applyAlignment="1">
      <alignment horizontal="left" vertical="top" wrapText="1"/>
    </xf>
    <xf numFmtId="0" fontId="23" fillId="0" borderId="5" xfId="13" applyFont="1" applyFill="1" applyBorder="1" applyAlignment="1">
      <alignment horizontal="left" vertical="top" wrapText="1"/>
    </xf>
    <xf numFmtId="170" fontId="23" fillId="0" borderId="5" xfId="13" applyNumberFormat="1" applyFont="1" applyFill="1" applyBorder="1" applyAlignment="1">
      <alignment horizontal="right" vertical="top" wrapText="1"/>
    </xf>
    <xf numFmtId="0" fontId="24" fillId="0" borderId="6" xfId="13" applyFont="1" applyFill="1" applyBorder="1" applyAlignment="1">
      <alignment horizontal="left" vertical="top" wrapText="1"/>
    </xf>
    <xf numFmtId="0" fontId="23" fillId="0" borderId="8" xfId="13" applyFont="1" applyFill="1" applyBorder="1" applyAlignment="1">
      <alignment horizontal="left" vertical="top" wrapText="1"/>
    </xf>
    <xf numFmtId="0" fontId="23" fillId="0" borderId="6" xfId="13" applyFont="1" applyFill="1" applyBorder="1" applyAlignment="1">
      <alignment horizontal="left" vertical="top" wrapText="1"/>
    </xf>
    <xf numFmtId="170" fontId="8" fillId="0" borderId="7" xfId="13" applyNumberFormat="1" applyFont="1" applyFill="1" applyBorder="1" applyAlignment="1">
      <alignment horizontal="right" vertical="top" wrapText="1"/>
    </xf>
    <xf numFmtId="0" fontId="8" fillId="0" borderId="0" xfId="13" applyFont="1" applyFill="1" applyBorder="1" applyAlignment="1">
      <alignment horizontal="left" vertical="top" wrapText="1"/>
    </xf>
    <xf numFmtId="0" fontId="8" fillId="0" borderId="18" xfId="13" applyFont="1" applyFill="1" applyBorder="1" applyAlignment="1">
      <alignment horizontal="left" vertical="top" wrapText="1"/>
    </xf>
    <xf numFmtId="170" fontId="8" fillId="0" borderId="18" xfId="13" applyNumberFormat="1" applyFont="1" applyFill="1" applyBorder="1" applyAlignment="1">
      <alignment horizontal="right" vertical="top" wrapText="1"/>
    </xf>
    <xf numFmtId="0" fontId="8" fillId="3" borderId="0" xfId="13" applyFont="1" applyFill="1" applyBorder="1" applyAlignment="1">
      <alignment horizontal="left" vertical="top" wrapText="1"/>
    </xf>
    <xf numFmtId="0" fontId="6" fillId="0" borderId="0" xfId="15" applyFont="1" applyFill="1" applyBorder="1" applyAlignment="1">
      <alignment horizontal="left" vertical="center"/>
    </xf>
    <xf numFmtId="0" fontId="9" fillId="3" borderId="21" xfId="15" applyFont="1" applyFill="1" applyBorder="1" applyAlignment="1">
      <alignment horizontal="left" vertical="center" wrapText="1"/>
    </xf>
    <xf numFmtId="0" fontId="23" fillId="0" borderId="8" xfId="15" applyFont="1" applyFill="1" applyBorder="1" applyAlignment="1">
      <alignment horizontal="left" vertical="center" wrapText="1"/>
    </xf>
    <xf numFmtId="0" fontId="23" fillId="0" borderId="5" xfId="15" applyFont="1" applyFill="1" applyBorder="1" applyAlignment="1">
      <alignment horizontal="left" vertical="center" wrapText="1"/>
    </xf>
    <xf numFmtId="0" fontId="23" fillId="0" borderId="20" xfId="15" applyFont="1" applyFill="1" applyBorder="1" applyAlignment="1">
      <alignment horizontal="left" vertical="center" wrapText="1"/>
    </xf>
    <xf numFmtId="0" fontId="6" fillId="0" borderId="0" xfId="15" applyFont="1" applyFill="1" applyBorder="1" applyAlignment="1">
      <alignment horizontal="left"/>
    </xf>
    <xf numFmtId="0" fontId="6" fillId="0" borderId="28" xfId="15" applyFont="1" applyFill="1" applyBorder="1" applyAlignment="1">
      <alignment horizontal="right" wrapText="1"/>
    </xf>
    <xf numFmtId="0" fontId="8" fillId="0" borderId="28" xfId="15" applyFont="1" applyFill="1" applyBorder="1" applyAlignment="1">
      <alignment horizontal="right" wrapText="1"/>
    </xf>
    <xf numFmtId="0" fontId="6" fillId="0" borderId="28" xfId="15" applyFont="1" applyFill="1" applyBorder="1" applyAlignment="1">
      <alignment horizontal="left" wrapText="1"/>
    </xf>
    <xf numFmtId="0" fontId="6" fillId="0" borderId="0" xfId="15" applyFont="1" applyFill="1" applyBorder="1" applyAlignment="1">
      <alignment horizontal="left" vertical="center" wrapText="1"/>
    </xf>
    <xf numFmtId="0" fontId="9" fillId="3" borderId="15" xfId="15" applyFont="1" applyFill="1" applyBorder="1" applyAlignment="1">
      <alignment horizontal="left" vertical="center" wrapText="1"/>
    </xf>
    <xf numFmtId="0" fontId="23" fillId="0" borderId="9" xfId="15" applyFont="1" applyFill="1" applyBorder="1" applyAlignment="1">
      <alignment horizontal="left" vertical="center" wrapText="1"/>
    </xf>
    <xf numFmtId="0" fontId="8" fillId="0" borderId="28" xfId="15" applyFont="1" applyFill="1" applyBorder="1" applyAlignment="1">
      <alignment horizontal="right" vertical="center" wrapText="1"/>
    </xf>
    <xf numFmtId="0" fontId="8" fillId="0" borderId="28" xfId="15" applyFont="1" applyFill="1" applyBorder="1" applyAlignment="1">
      <alignment vertical="center" wrapText="1"/>
    </xf>
    <xf numFmtId="0" fontId="20" fillId="0" borderId="8" xfId="1" applyFont="1" applyFill="1" applyBorder="1" applyAlignment="1">
      <alignment horizontal="left" wrapText="1"/>
    </xf>
    <xf numFmtId="0" fontId="22" fillId="0" borderId="22" xfId="1" applyFont="1" applyFill="1" applyBorder="1" applyAlignment="1">
      <alignment horizontal="left" vertical="center" wrapText="1"/>
    </xf>
    <xf numFmtId="0" fontId="35" fillId="6" borderId="0" xfId="0" applyFont="1" applyFill="1" applyBorder="1" applyAlignment="1">
      <alignment vertical="top" wrapText="1"/>
    </xf>
    <xf numFmtId="0" fontId="8" fillId="0" borderId="28" xfId="0" applyFont="1" applyFill="1" applyBorder="1" applyAlignment="1">
      <alignment horizontal="right" wrapText="1"/>
    </xf>
    <xf numFmtId="0" fontId="8" fillId="0" borderId="10" xfId="1" applyFont="1" applyFill="1" applyBorder="1" applyAlignment="1">
      <alignment horizontal="center" wrapText="1"/>
    </xf>
    <xf numFmtId="0" fontId="6" fillId="0" borderId="0" xfId="1" applyFont="1" applyFill="1" applyBorder="1" applyAlignment="1">
      <alignment horizontal="left" wrapText="1"/>
    </xf>
    <xf numFmtId="0" fontId="6" fillId="0" borderId="10" xfId="1" applyFont="1" applyFill="1" applyBorder="1" applyAlignment="1">
      <alignment horizontal="center" wrapText="1"/>
    </xf>
    <xf numFmtId="0" fontId="8" fillId="0" borderId="10" xfId="1" applyFont="1" applyFill="1" applyBorder="1" applyAlignment="1">
      <alignment horizontal="center" vertical="center" wrapText="1"/>
    </xf>
    <xf numFmtId="0" fontId="8" fillId="0" borderId="10" xfId="1" applyFont="1" applyFill="1" applyBorder="1" applyAlignment="1">
      <alignment horizontal="left" wrapText="1"/>
    </xf>
    <xf numFmtId="0" fontId="46" fillId="0" borderId="0" xfId="1" applyFont="1" applyFill="1" applyBorder="1" applyAlignment="1">
      <alignment horizontal="left" wrapText="1"/>
    </xf>
    <xf numFmtId="0" fontId="6" fillId="0" borderId="29" xfId="0" applyFont="1" applyFill="1" applyBorder="1" applyAlignment="1">
      <alignment horizontal="left" wrapText="1"/>
    </xf>
    <xf numFmtId="0" fontId="8" fillId="0" borderId="29" xfId="0" applyFont="1" applyFill="1" applyBorder="1" applyAlignment="1">
      <alignment horizontal="left" wrapText="1"/>
    </xf>
    <xf numFmtId="0" fontId="8" fillId="0" borderId="29" xfId="0" applyFont="1" applyFill="1" applyBorder="1" applyAlignment="1">
      <alignment horizontal="left" wrapText="1" indent="1"/>
    </xf>
    <xf numFmtId="0" fontId="7" fillId="0" borderId="0" xfId="1" applyFont="1" applyFill="1" applyBorder="1" applyAlignment="1">
      <alignment vertical="center" wrapText="1"/>
    </xf>
    <xf numFmtId="0" fontId="6" fillId="0" borderId="28" xfId="1" applyFont="1" applyFill="1" applyBorder="1" applyAlignment="1">
      <alignment horizontal="left" wrapText="1"/>
    </xf>
    <xf numFmtId="0" fontId="8" fillId="0" borderId="1" xfId="1" applyFont="1" applyFill="1" applyBorder="1" applyAlignment="1">
      <alignment horizontal="left" wrapText="1"/>
    </xf>
    <xf numFmtId="0" fontId="6" fillId="0" borderId="1" xfId="1" applyFont="1" applyFill="1" applyBorder="1" applyAlignment="1">
      <alignment horizontal="left" wrapText="1"/>
    </xf>
    <xf numFmtId="0" fontId="8" fillId="0" borderId="10" xfId="1" applyFont="1" applyFill="1" applyBorder="1" applyAlignment="1">
      <alignment wrapText="1"/>
    </xf>
    <xf numFmtId="0" fontId="59" fillId="0" borderId="10" xfId="1" applyFont="1" applyFill="1" applyBorder="1" applyAlignment="1">
      <alignment wrapText="1"/>
    </xf>
    <xf numFmtId="0" fontId="6" fillId="0" borderId="12" xfId="1" applyFont="1" applyFill="1" applyBorder="1" applyAlignment="1">
      <alignment horizontal="left" vertical="center" wrapText="1"/>
    </xf>
    <xf numFmtId="0" fontId="6" fillId="0" borderId="12"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8" fillId="0" borderId="29" xfId="1" applyFont="1" applyFill="1" applyBorder="1" applyAlignment="1">
      <alignment vertical="center" wrapText="1"/>
    </xf>
    <xf numFmtId="0" fontId="8" fillId="0" borderId="28" xfId="1" applyFont="1" applyFill="1" applyBorder="1" applyAlignment="1">
      <alignment horizontal="center" vertical="center" wrapText="1"/>
    </xf>
    <xf numFmtId="0" fontId="22" fillId="0" borderId="13" xfId="1" applyFont="1" applyFill="1" applyBorder="1" applyAlignment="1">
      <alignment horizontal="left" vertical="center" wrapText="1"/>
    </xf>
    <xf numFmtId="0" fontId="35" fillId="0" borderId="0" xfId="0" applyFont="1" applyFill="1" applyBorder="1" applyAlignment="1">
      <alignment horizontal="left" vertical="top" wrapText="1"/>
    </xf>
    <xf numFmtId="0" fontId="35" fillId="0" borderId="0" xfId="0" applyFont="1" applyFill="1" applyBorder="1" applyAlignment="1">
      <alignment vertical="top" wrapText="1"/>
    </xf>
    <xf numFmtId="0" fontId="21" fillId="0" borderId="0" xfId="0" applyFont="1" applyFill="1" applyBorder="1" applyAlignment="1">
      <alignment horizontal="center" wrapText="1"/>
    </xf>
    <xf numFmtId="0" fontId="23" fillId="0" borderId="5" xfId="1" applyFont="1" applyFill="1" applyBorder="1" applyAlignment="1">
      <alignment horizontal="left" vertical="center" wrapText="1"/>
    </xf>
    <xf numFmtId="0" fontId="23" fillId="0" borderId="11" xfId="1" applyFont="1" applyFill="1" applyBorder="1" applyAlignment="1">
      <alignment horizontal="left" vertical="center" wrapText="1"/>
    </xf>
    <xf numFmtId="1" fontId="24" fillId="0" borderId="11" xfId="1" applyNumberFormat="1" applyFont="1" applyFill="1" applyBorder="1" applyAlignment="1">
      <alignment horizontal="right" vertical="center" shrinkToFit="1"/>
    </xf>
    <xf numFmtId="3" fontId="24" fillId="0" borderId="5" xfId="1" applyNumberFormat="1" applyFont="1" applyFill="1" applyBorder="1" applyAlignment="1">
      <alignment horizontal="right" vertical="center" shrinkToFit="1"/>
    </xf>
    <xf numFmtId="3" fontId="24" fillId="0" borderId="11" xfId="1" applyNumberFormat="1" applyFont="1" applyFill="1" applyBorder="1" applyAlignment="1">
      <alignment horizontal="right" vertical="center" shrinkToFit="1"/>
    </xf>
    <xf numFmtId="1" fontId="24" fillId="0" borderId="5" xfId="1" applyNumberFormat="1" applyFont="1" applyFill="1" applyBorder="1" applyAlignment="1">
      <alignment horizontal="right" vertical="center" shrinkToFit="1"/>
    </xf>
    <xf numFmtId="0" fontId="23" fillId="0" borderId="5" xfId="1" applyFont="1" applyFill="1" applyBorder="1" applyAlignment="1">
      <alignment horizontal="right" vertical="center" wrapText="1"/>
    </xf>
    <xf numFmtId="3" fontId="9" fillId="4" borderId="5" xfId="1" applyNumberFormat="1" applyFont="1" applyFill="1" applyBorder="1" applyAlignment="1">
      <alignment horizontal="right" vertical="center" shrinkToFit="1"/>
    </xf>
    <xf numFmtId="0" fontId="8" fillId="4" borderId="5" xfId="1" applyFont="1" applyFill="1" applyBorder="1" applyAlignment="1">
      <alignment horizontal="left" vertical="center" wrapText="1"/>
    </xf>
    <xf numFmtId="0" fontId="8" fillId="0" borderId="10" xfId="1" applyFont="1" applyFill="1" applyBorder="1" applyAlignment="1">
      <alignment horizontal="right" vertical="center" wrapText="1"/>
    </xf>
    <xf numFmtId="1" fontId="9" fillId="4" borderId="5" xfId="1" applyNumberFormat="1" applyFont="1" applyFill="1" applyBorder="1" applyAlignment="1">
      <alignment horizontal="right" vertical="center" shrinkToFit="1"/>
    </xf>
    <xf numFmtId="0" fontId="8" fillId="4" borderId="21" xfId="1" applyFont="1" applyFill="1" applyBorder="1" applyAlignment="1">
      <alignment horizontal="left" vertical="center" wrapText="1"/>
    </xf>
    <xf numFmtId="3" fontId="9" fillId="4" borderId="21" xfId="1" applyNumberFormat="1" applyFont="1" applyFill="1" applyBorder="1" applyAlignment="1">
      <alignment horizontal="right" vertical="center" shrinkToFit="1"/>
    </xf>
    <xf numFmtId="0" fontId="8" fillId="3" borderId="17" xfId="1" applyFont="1" applyFill="1" applyBorder="1" applyAlignment="1">
      <alignment horizontal="left" vertical="center" wrapText="1"/>
    </xf>
    <xf numFmtId="3" fontId="9" fillId="3" borderId="17" xfId="1" applyNumberFormat="1" applyFont="1" applyFill="1" applyBorder="1" applyAlignment="1">
      <alignment horizontal="right" vertical="center" shrinkToFit="1"/>
    </xf>
    <xf numFmtId="0" fontId="24"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3" fontId="24" fillId="0" borderId="5" xfId="1" applyNumberFormat="1" applyFont="1" applyFill="1" applyBorder="1" applyAlignment="1">
      <alignment horizontal="right" vertical="center" shrinkToFit="1"/>
    </xf>
    <xf numFmtId="1" fontId="24" fillId="0" borderId="5" xfId="1" applyNumberFormat="1" applyFont="1" applyFill="1" applyBorder="1" applyAlignment="1">
      <alignment horizontal="right" vertical="center" shrinkToFit="1"/>
    </xf>
    <xf numFmtId="3" fontId="24" fillId="0" borderId="11" xfId="1" applyNumberFormat="1" applyFont="1" applyFill="1" applyBorder="1" applyAlignment="1">
      <alignment horizontal="right" vertical="center" shrinkToFit="1"/>
    </xf>
    <xf numFmtId="0" fontId="8" fillId="0" borderId="12" xfId="1" applyFont="1" applyFill="1" applyBorder="1" applyAlignment="1">
      <alignment horizontal="right" vertical="center" wrapText="1"/>
    </xf>
    <xf numFmtId="0" fontId="23" fillId="0" borderId="5" xfId="1" applyFont="1" applyFill="1" applyBorder="1" applyAlignment="1">
      <alignment horizontal="right" vertical="center" wrapText="1"/>
    </xf>
    <xf numFmtId="3" fontId="24" fillId="0" borderId="9" xfId="1" applyNumberFormat="1" applyFont="1" applyFill="1" applyBorder="1" applyAlignment="1">
      <alignment horizontal="right" vertical="center" shrinkToFit="1"/>
    </xf>
    <xf numFmtId="3" fontId="9" fillId="3" borderId="0" xfId="1" applyNumberFormat="1" applyFont="1" applyFill="1" applyBorder="1" applyAlignment="1">
      <alignment horizontal="right" vertical="center" shrinkToFit="1"/>
    </xf>
    <xf numFmtId="0" fontId="59" fillId="0" borderId="10" xfId="1" applyFont="1" applyFill="1" applyBorder="1" applyAlignment="1">
      <alignment horizontal="left" wrapText="1"/>
    </xf>
    <xf numFmtId="0" fontId="8" fillId="0" borderId="12" xfId="1" applyFont="1" applyFill="1" applyBorder="1" applyAlignment="1">
      <alignment horizontal="center" vertical="center" wrapText="1"/>
    </xf>
    <xf numFmtId="0" fontId="6" fillId="0" borderId="10" xfId="1" applyFont="1" applyFill="1" applyBorder="1" applyAlignment="1">
      <alignment horizontal="left" vertical="center" wrapText="1"/>
    </xf>
    <xf numFmtId="3" fontId="9" fillId="3" borderId="0" xfId="0" applyNumberFormat="1" applyFont="1" applyFill="1" applyBorder="1" applyAlignment="1">
      <alignment horizontal="right" vertical="top" shrinkToFit="1"/>
    </xf>
    <xf numFmtId="0" fontId="8" fillId="0" borderId="2" xfId="0" applyFont="1" applyFill="1" applyBorder="1" applyAlignment="1">
      <alignment horizontal="right" vertical="center" wrapText="1"/>
    </xf>
    <xf numFmtId="0" fontId="6" fillId="0" borderId="3" xfId="0" applyFont="1" applyFill="1" applyBorder="1" applyAlignment="1">
      <alignment horizontal="left" wrapText="1"/>
    </xf>
    <xf numFmtId="0" fontId="49" fillId="7" borderId="32" xfId="2" applyFont="1" applyFill="1" applyBorder="1" applyAlignment="1">
      <alignment horizontal="left" vertical="center" wrapText="1" indent="4"/>
    </xf>
    <xf numFmtId="43" fontId="23" fillId="0" borderId="5" xfId="22" applyFont="1" applyFill="1" applyBorder="1" applyAlignment="1">
      <alignment horizontal="right" vertical="center" wrapText="1"/>
    </xf>
    <xf numFmtId="43" fontId="23" fillId="0" borderId="11" xfId="22" applyFont="1" applyFill="1" applyBorder="1" applyAlignment="1">
      <alignment horizontal="right" vertical="center" wrapText="1"/>
    </xf>
    <xf numFmtId="43" fontId="23" fillId="0" borderId="9" xfId="22" applyFont="1" applyFill="1" applyBorder="1" applyAlignment="1">
      <alignment horizontal="right" vertical="center" wrapText="1"/>
    </xf>
    <xf numFmtId="0" fontId="6" fillId="0" borderId="0" xfId="1" applyFont="1" applyFill="1" applyBorder="1" applyAlignment="1">
      <alignment horizontal="center" vertical="center"/>
    </xf>
    <xf numFmtId="172" fontId="23" fillId="0" borderId="5" xfId="22" applyNumberFormat="1" applyFont="1" applyFill="1" applyBorder="1" applyAlignment="1">
      <alignment horizontal="right" vertical="center" wrapText="1"/>
    </xf>
    <xf numFmtId="1" fontId="23" fillId="0" borderId="5" xfId="1" applyNumberFormat="1" applyFont="1" applyFill="1" applyBorder="1" applyAlignment="1">
      <alignment horizontal="right" vertical="center" wrapText="1"/>
    </xf>
    <xf numFmtId="1" fontId="24" fillId="0" borderId="5" xfId="1" applyNumberFormat="1" applyFont="1" applyFill="1" applyBorder="1" applyAlignment="1">
      <alignment horizontal="right" shrinkToFit="1"/>
    </xf>
    <xf numFmtId="1" fontId="8" fillId="0" borderId="16" xfId="1" applyNumberFormat="1" applyFont="1" applyFill="1" applyBorder="1" applyAlignment="1">
      <alignment horizontal="right" vertical="center" wrapText="1"/>
    </xf>
    <xf numFmtId="1" fontId="23" fillId="0" borderId="14" xfId="1" applyNumberFormat="1" applyFont="1" applyFill="1" applyBorder="1" applyAlignment="1">
      <alignment horizontal="right" vertical="center" wrapText="1"/>
    </xf>
    <xf numFmtId="1" fontId="8" fillId="0" borderId="22" xfId="1" applyNumberFormat="1" applyFont="1" applyFill="1" applyBorder="1" applyAlignment="1">
      <alignment horizontal="right" vertical="center" wrapText="1"/>
    </xf>
    <xf numFmtId="1" fontId="28" fillId="3" borderId="15" xfId="1" applyNumberFormat="1" applyFont="1" applyFill="1" applyBorder="1" applyAlignment="1">
      <alignment horizontal="right" vertical="center" wrapText="1"/>
    </xf>
    <xf numFmtId="0" fontId="6" fillId="0" borderId="9" xfId="0" applyFont="1" applyFill="1" applyBorder="1" applyAlignment="1">
      <alignment vertical="top" wrapText="1"/>
    </xf>
    <xf numFmtId="0" fontId="20" fillId="0" borderId="29" xfId="0" applyFont="1" applyFill="1" applyBorder="1" applyAlignment="1">
      <alignment vertical="top" wrapText="1"/>
    </xf>
    <xf numFmtId="172" fontId="24" fillId="0" borderId="39" xfId="22" applyNumberFormat="1" applyFont="1" applyFill="1" applyBorder="1" applyAlignment="1">
      <alignment vertical="center" shrinkToFit="1"/>
    </xf>
    <xf numFmtId="173" fontId="24" fillId="0" borderId="39" xfId="10" applyNumberFormat="1" applyFont="1" applyFill="1" applyBorder="1" applyAlignment="1">
      <alignment horizontal="center" vertical="center" shrinkToFit="1"/>
    </xf>
    <xf numFmtId="0" fontId="24" fillId="0" borderId="4"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30" xfId="0" applyFont="1" applyFill="1" applyBorder="1" applyAlignment="1">
      <alignment horizontal="left" vertical="top" wrapText="1"/>
    </xf>
    <xf numFmtId="0" fontId="7" fillId="0" borderId="0" xfId="0" applyFont="1" applyFill="1" applyBorder="1" applyAlignment="1">
      <alignment vertical="top" wrapText="1"/>
    </xf>
    <xf numFmtId="10" fontId="24" fillId="0" borderId="4" xfId="10" applyNumberFormat="1" applyFont="1" applyFill="1" applyBorder="1" applyAlignment="1">
      <alignment horizontal="right" vertical="top" shrinkToFit="1"/>
    </xf>
    <xf numFmtId="10" fontId="24" fillId="0" borderId="5" xfId="10" applyNumberFormat="1" applyFont="1" applyFill="1" applyBorder="1" applyAlignment="1">
      <alignment horizontal="right" vertical="top" shrinkToFit="1"/>
    </xf>
    <xf numFmtId="10" fontId="20" fillId="0" borderId="42" xfId="10" applyNumberFormat="1" applyFont="1" applyFill="1" applyBorder="1" applyAlignment="1">
      <alignment horizontal="right" vertical="top" shrinkToFit="1"/>
    </xf>
    <xf numFmtId="10" fontId="20" fillId="0" borderId="0" xfId="10" applyNumberFormat="1" applyFont="1" applyFill="1" applyBorder="1" applyAlignment="1">
      <alignment horizontal="right" vertical="top" shrinkToFit="1"/>
    </xf>
    <xf numFmtId="172" fontId="23" fillId="0" borderId="4" xfId="22" applyNumberFormat="1" applyFont="1" applyFill="1" applyBorder="1" applyAlignment="1">
      <alignment horizontal="right" vertical="top" wrapText="1"/>
    </xf>
    <xf numFmtId="172" fontId="23" fillId="0" borderId="5" xfId="22" applyNumberFormat="1" applyFont="1" applyFill="1" applyBorder="1" applyAlignment="1">
      <alignment horizontal="right" vertical="top" wrapText="1"/>
    </xf>
    <xf numFmtId="172" fontId="8" fillId="0" borderId="42" xfId="22" applyNumberFormat="1" applyFont="1" applyFill="1" applyBorder="1" applyAlignment="1">
      <alignment horizontal="right" vertical="top" wrapText="1"/>
    </xf>
    <xf numFmtId="172" fontId="6" fillId="0" borderId="39" xfId="22" applyNumberFormat="1" applyFont="1" applyFill="1" applyBorder="1" applyAlignment="1">
      <alignment horizontal="right" wrapText="1"/>
    </xf>
    <xf numFmtId="174" fontId="13" fillId="0" borderId="0" xfId="4" applyNumberFormat="1"/>
    <xf numFmtId="168" fontId="14" fillId="0" borderId="0" xfId="1" applyNumberFormat="1" applyFont="1" applyFill="1" applyBorder="1" applyAlignment="1">
      <alignment horizontal="left" vertical="top"/>
    </xf>
    <xf numFmtId="0" fontId="47" fillId="0" borderId="30" xfId="2" applyFont="1" applyFill="1" applyBorder="1" applyAlignment="1">
      <alignment vertical="center" wrapText="1"/>
    </xf>
    <xf numFmtId="0" fontId="47" fillId="0" borderId="32" xfId="2" applyFont="1" applyFill="1" applyBorder="1" applyAlignment="1">
      <alignment vertical="center" wrapText="1"/>
    </xf>
    <xf numFmtId="1" fontId="23" fillId="0" borderId="5" xfId="22" applyNumberFormat="1" applyFont="1" applyFill="1" applyBorder="1" applyAlignment="1">
      <alignment horizontal="right" vertical="center" wrapText="1"/>
    </xf>
    <xf numFmtId="4" fontId="6" fillId="0" borderId="0" xfId="1" applyNumberFormat="1" applyFont="1" applyFill="1" applyBorder="1" applyAlignment="1">
      <alignment horizontal="left" vertical="center"/>
    </xf>
    <xf numFmtId="3" fontId="23" fillId="0" borderId="5" xfId="1" applyNumberFormat="1" applyFont="1" applyFill="1" applyBorder="1" applyAlignment="1">
      <alignment horizontal="right" vertical="center" wrapText="1"/>
    </xf>
    <xf numFmtId="9" fontId="23" fillId="0" borderId="5" xfId="10" applyFont="1" applyFill="1" applyBorder="1" applyAlignment="1">
      <alignment horizontal="right" vertical="center" wrapText="1"/>
    </xf>
    <xf numFmtId="167" fontId="23" fillId="0" borderId="5" xfId="10" applyNumberFormat="1" applyFont="1" applyFill="1" applyBorder="1" applyAlignment="1">
      <alignment horizontal="right" vertical="center" wrapText="1"/>
    </xf>
    <xf numFmtId="10" fontId="6" fillId="0" borderId="0" xfId="10" applyNumberFormat="1" applyFont="1" applyFill="1" applyBorder="1" applyAlignment="1">
      <alignment horizontal="left" vertical="top"/>
    </xf>
    <xf numFmtId="10" fontId="62" fillId="0" borderId="0" xfId="10" applyNumberFormat="1" applyFont="1" applyFill="1" applyBorder="1" applyAlignment="1">
      <alignment horizontal="left" vertical="top"/>
    </xf>
    <xf numFmtId="0" fontId="8" fillId="0" borderId="10" xfId="1" applyFont="1" applyFill="1" applyBorder="1" applyAlignment="1">
      <alignment horizontal="right" wrapText="1"/>
    </xf>
    <xf numFmtId="0" fontId="6" fillId="0" borderId="10" xfId="1" applyFont="1" applyFill="1" applyBorder="1" applyAlignment="1">
      <alignment horizontal="right" wrapText="1"/>
    </xf>
    <xf numFmtId="0" fontId="11" fillId="0" borderId="0" xfId="1" applyFont="1" applyFill="1" applyBorder="1" applyAlignment="1">
      <alignment horizontal="left" vertical="center" wrapText="1"/>
    </xf>
    <xf numFmtId="0" fontId="62" fillId="0" borderId="0" xfId="15" applyFont="1" applyFill="1" applyBorder="1" applyAlignment="1">
      <alignment horizontal="left" vertical="center"/>
    </xf>
    <xf numFmtId="170" fontId="6" fillId="0" borderId="0" xfId="15" applyNumberFormat="1" applyFont="1" applyFill="1" applyBorder="1" applyAlignment="1">
      <alignment horizontal="left" vertical="center"/>
    </xf>
    <xf numFmtId="0" fontId="11" fillId="0" borderId="33" xfId="0" applyFont="1" applyFill="1" applyBorder="1" applyAlignment="1">
      <alignment vertical="top" wrapText="1"/>
    </xf>
    <xf numFmtId="3" fontId="6" fillId="0" borderId="0" xfId="0" applyNumberFormat="1" applyFont="1" applyFill="1" applyBorder="1" applyAlignment="1">
      <alignment horizontal="left" vertical="center"/>
    </xf>
    <xf numFmtId="0" fontId="20" fillId="0" borderId="10" xfId="0" applyFont="1" applyFill="1" applyBorder="1" applyAlignment="1">
      <alignment horizontal="left" vertical="top" wrapText="1" indent="2"/>
    </xf>
    <xf numFmtId="0" fontId="8" fillId="0" borderId="8" xfId="1" applyFont="1" applyFill="1" applyBorder="1" applyAlignment="1">
      <alignment horizontal="right" wrapText="1"/>
    </xf>
    <xf numFmtId="43" fontId="8" fillId="0" borderId="22" xfId="1" applyNumberFormat="1" applyFont="1" applyFill="1" applyBorder="1" applyAlignment="1">
      <alignment horizontal="right" vertical="center" wrapText="1"/>
    </xf>
    <xf numFmtId="0" fontId="6" fillId="0" borderId="8" xfId="1" applyFont="1" applyFill="1" applyBorder="1" applyAlignment="1">
      <alignment horizontal="right" wrapText="1"/>
    </xf>
    <xf numFmtId="43" fontId="23" fillId="0" borderId="5" xfId="1" applyNumberFormat="1" applyFont="1" applyFill="1" applyBorder="1" applyAlignment="1">
      <alignment horizontal="right" vertical="center" wrapText="1"/>
    </xf>
    <xf numFmtId="175" fontId="82" fillId="0" borderId="0" xfId="62" applyNumberFormat="1" applyFont="1" applyAlignment="1">
      <alignment horizontal="right" wrapText="1"/>
    </xf>
    <xf numFmtId="0" fontId="78" fillId="0" borderId="0" xfId="62" applyFont="1"/>
    <xf numFmtId="175" fontId="82" fillId="0" borderId="0" xfId="62" applyNumberFormat="1" applyFont="1" applyAlignment="1">
      <alignment horizontal="right" wrapText="1"/>
    </xf>
    <xf numFmtId="3" fontId="28" fillId="4" borderId="5" xfId="1" applyNumberFormat="1" applyFont="1" applyFill="1" applyBorder="1" applyAlignment="1">
      <alignment horizontal="right" vertical="center" shrinkToFit="1"/>
    </xf>
    <xf numFmtId="167" fontId="28" fillId="4" borderId="5" xfId="1" applyNumberFormat="1" applyFont="1" applyFill="1" applyBorder="1" applyAlignment="1">
      <alignment horizontal="right" vertical="center" shrinkToFit="1"/>
    </xf>
    <xf numFmtId="3" fontId="8" fillId="0" borderId="22" xfId="1" applyNumberFormat="1" applyFont="1" applyFill="1" applyBorder="1" applyAlignment="1">
      <alignment horizontal="right" vertical="center" shrinkToFit="1"/>
    </xf>
    <xf numFmtId="167" fontId="8" fillId="0" borderId="22" xfId="1" applyNumberFormat="1" applyFont="1" applyFill="1" applyBorder="1" applyAlignment="1">
      <alignment horizontal="right" vertical="center" shrinkToFit="1"/>
    </xf>
    <xf numFmtId="1" fontId="8" fillId="0" borderId="22" xfId="1" applyNumberFormat="1" applyFont="1" applyFill="1" applyBorder="1" applyAlignment="1">
      <alignment horizontal="right" vertical="center" shrinkToFit="1"/>
    </xf>
    <xf numFmtId="3" fontId="23" fillId="0" borderId="14" xfId="1" applyNumberFormat="1" applyFont="1" applyFill="1" applyBorder="1" applyAlignment="1">
      <alignment horizontal="right" vertical="center" shrinkToFit="1"/>
    </xf>
    <xf numFmtId="167" fontId="23" fillId="0" borderId="14" xfId="1" applyNumberFormat="1" applyFont="1" applyFill="1" applyBorder="1" applyAlignment="1">
      <alignment horizontal="right" vertical="center" shrinkToFit="1"/>
    </xf>
    <xf numFmtId="1" fontId="23" fillId="0" borderId="14" xfId="1" applyNumberFormat="1" applyFont="1" applyFill="1" applyBorder="1" applyAlignment="1">
      <alignment horizontal="right" vertical="center" shrinkToFit="1"/>
    </xf>
    <xf numFmtId="1" fontId="23" fillId="0" borderId="5" xfId="1" applyNumberFormat="1" applyFont="1" applyFill="1" applyBorder="1" applyAlignment="1">
      <alignment horizontal="right" vertical="center" shrinkToFit="1"/>
    </xf>
    <xf numFmtId="3" fontId="23" fillId="0" borderId="5" xfId="1" applyNumberFormat="1" applyFont="1" applyFill="1" applyBorder="1" applyAlignment="1">
      <alignment horizontal="right" vertical="center" shrinkToFit="1"/>
    </xf>
    <xf numFmtId="167" fontId="23" fillId="0" borderId="5" xfId="1" applyNumberFormat="1" applyFont="1" applyFill="1" applyBorder="1" applyAlignment="1">
      <alignment horizontal="right" vertical="center" shrinkToFit="1"/>
    </xf>
    <xf numFmtId="3" fontId="8" fillId="0" borderId="9" xfId="1" applyNumberFormat="1" applyFont="1" applyFill="1" applyBorder="1" applyAlignment="1">
      <alignment horizontal="right" vertical="center" shrinkToFit="1"/>
    </xf>
    <xf numFmtId="172" fontId="23" fillId="0" borderId="14" xfId="22" applyNumberFormat="1" applyFont="1" applyFill="1" applyBorder="1" applyAlignment="1">
      <alignment horizontal="right" vertical="center" wrapText="1"/>
    </xf>
    <xf numFmtId="172" fontId="8" fillId="0" borderId="22" xfId="22" applyNumberFormat="1" applyFont="1" applyFill="1" applyBorder="1" applyAlignment="1">
      <alignment horizontal="right" vertical="center" wrapText="1"/>
    </xf>
    <xf numFmtId="1" fontId="8" fillId="0" borderId="9" xfId="1" applyNumberFormat="1" applyFont="1" applyFill="1" applyBorder="1" applyAlignment="1">
      <alignment horizontal="right" vertical="center" shrinkToFit="1"/>
    </xf>
    <xf numFmtId="167" fontId="8" fillId="0" borderId="9" xfId="1" applyNumberFormat="1" applyFont="1" applyFill="1" applyBorder="1" applyAlignment="1">
      <alignment horizontal="right" vertical="center" shrinkToFit="1"/>
    </xf>
    <xf numFmtId="167" fontId="9" fillId="3" borderId="15" xfId="0" applyNumberFormat="1" applyFont="1" applyFill="1" applyBorder="1" applyAlignment="1">
      <alignment horizontal="right" vertical="center" shrinkToFit="1"/>
    </xf>
    <xf numFmtId="172" fontId="20" fillId="0" borderId="42" xfId="22" applyNumberFormat="1" applyFont="1" applyFill="1" applyBorder="1" applyAlignment="1">
      <alignment horizontal="right" vertical="top" wrapText="1" shrinkToFit="1"/>
    </xf>
    <xf numFmtId="172" fontId="20" fillId="0" borderId="0" xfId="22" applyNumberFormat="1" applyFont="1" applyFill="1" applyBorder="1" applyAlignment="1">
      <alignment horizontal="right" vertical="top" wrapText="1" shrinkToFit="1"/>
    </xf>
    <xf numFmtId="170" fontId="9" fillId="3" borderId="0" xfId="0" applyNumberFormat="1" applyFont="1" applyFill="1" applyBorder="1" applyAlignment="1">
      <alignment horizontal="right" vertical="top" shrinkToFit="1"/>
    </xf>
    <xf numFmtId="170" fontId="18" fillId="0" borderId="5" xfId="12" applyNumberFormat="1" applyFont="1" applyFill="1" applyBorder="1" applyAlignment="1">
      <alignment horizontal="right" vertical="top" wrapText="1" shrinkToFit="1"/>
    </xf>
    <xf numFmtId="172" fontId="18" fillId="0" borderId="5" xfId="22" applyNumberFormat="1" applyFont="1" applyFill="1" applyBorder="1" applyAlignment="1">
      <alignment horizontal="right" vertical="top" wrapText="1"/>
    </xf>
    <xf numFmtId="167" fontId="24" fillId="0" borderId="20" xfId="12" applyNumberFormat="1" applyFont="1" applyFill="1" applyBorder="1" applyAlignment="1">
      <alignment horizontal="right" vertical="top" shrinkToFit="1"/>
    </xf>
    <xf numFmtId="167" fontId="24" fillId="0" borderId="5" xfId="12" applyNumberFormat="1" applyFont="1" applyFill="1" applyBorder="1" applyAlignment="1">
      <alignment horizontal="right" vertical="top" shrinkToFit="1"/>
    </xf>
    <xf numFmtId="170" fontId="18" fillId="0" borderId="8" xfId="12" applyNumberFormat="1" applyFont="1" applyFill="1" applyBorder="1" applyAlignment="1">
      <alignment horizontal="right" vertical="center" wrapText="1" shrinkToFit="1"/>
    </xf>
    <xf numFmtId="170" fontId="20" fillId="0" borderId="0" xfId="12" applyNumberFormat="1" applyFont="1" applyFill="1" applyBorder="1" applyAlignment="1">
      <alignment horizontal="right" vertical="top" wrapText="1" shrinkToFit="1"/>
    </xf>
    <xf numFmtId="170" fontId="20" fillId="5" borderId="0" xfId="12" applyNumberFormat="1" applyFont="1" applyFill="1" applyBorder="1" applyAlignment="1">
      <alignment horizontal="right" vertical="top" wrapText="1" shrinkToFit="1"/>
    </xf>
    <xf numFmtId="170" fontId="9" fillId="4" borderId="15" xfId="12" applyNumberFormat="1" applyFont="1" applyFill="1" applyBorder="1" applyAlignment="1">
      <alignment horizontal="right" vertical="top" wrapText="1" shrinkToFit="1"/>
    </xf>
    <xf numFmtId="170" fontId="9" fillId="3" borderId="17" xfId="12" applyNumberFormat="1" applyFont="1" applyFill="1" applyBorder="1" applyAlignment="1">
      <alignment horizontal="right" vertical="top" wrapText="1" shrinkToFit="1"/>
    </xf>
    <xf numFmtId="170" fontId="24" fillId="0" borderId="5" xfId="12" applyNumberFormat="1" applyFont="1" applyFill="1" applyBorder="1" applyAlignment="1">
      <alignment horizontal="right" vertical="top" wrapText="1" shrinkToFit="1"/>
    </xf>
    <xf numFmtId="170" fontId="18" fillId="0" borderId="6" xfId="12" applyNumberFormat="1" applyFont="1" applyFill="1" applyBorder="1" applyAlignment="1">
      <alignment horizontal="right" vertical="top" wrapText="1" shrinkToFit="1"/>
    </xf>
    <xf numFmtId="170" fontId="20" fillId="0" borderId="7" xfId="12" applyNumberFormat="1" applyFont="1" applyFill="1" applyBorder="1" applyAlignment="1">
      <alignment horizontal="right" vertical="top" wrapText="1" shrinkToFit="1"/>
    </xf>
    <xf numFmtId="170" fontId="18" fillId="0" borderId="1" xfId="12" applyNumberFormat="1" applyFont="1" applyFill="1" applyBorder="1" applyAlignment="1">
      <alignment horizontal="right" vertical="top" wrapText="1" shrinkToFit="1"/>
    </xf>
    <xf numFmtId="170" fontId="9" fillId="4" borderId="0" xfId="12" applyNumberFormat="1" applyFont="1" applyFill="1" applyBorder="1" applyAlignment="1">
      <alignment horizontal="right" vertical="top" wrapText="1" shrinkToFit="1"/>
    </xf>
    <xf numFmtId="170" fontId="18" fillId="0" borderId="8" xfId="12" applyNumberFormat="1" applyFont="1" applyFill="1" applyBorder="1" applyAlignment="1">
      <alignment horizontal="right" vertical="top" wrapText="1" shrinkToFit="1"/>
    </xf>
    <xf numFmtId="170" fontId="18" fillId="0" borderId="19" xfId="12" applyNumberFormat="1" applyFont="1" applyFill="1" applyBorder="1" applyAlignment="1">
      <alignment horizontal="right" vertical="top" wrapText="1" shrinkToFit="1"/>
    </xf>
    <xf numFmtId="170" fontId="18" fillId="0" borderId="8" xfId="13" applyNumberFormat="1" applyFont="1" applyFill="1" applyBorder="1" applyAlignment="1">
      <alignment horizontal="right" vertical="top" wrapText="1" shrinkToFit="1"/>
    </xf>
    <xf numFmtId="170" fontId="24" fillId="0" borderId="5" xfId="13" applyNumberFormat="1" applyFont="1" applyFill="1" applyBorder="1" applyAlignment="1">
      <alignment horizontal="right" vertical="top" wrapText="1" shrinkToFit="1"/>
    </xf>
    <xf numFmtId="170" fontId="18" fillId="0" borderId="5" xfId="13" applyNumberFormat="1" applyFont="1" applyFill="1" applyBorder="1" applyAlignment="1">
      <alignment horizontal="right" vertical="top" wrapText="1" shrinkToFit="1"/>
    </xf>
    <xf numFmtId="170" fontId="20" fillId="5" borderId="0" xfId="13" applyNumberFormat="1" applyFont="1" applyFill="1" applyBorder="1" applyAlignment="1">
      <alignment horizontal="right" vertical="top" wrapText="1" shrinkToFit="1"/>
    </xf>
    <xf numFmtId="167" fontId="18" fillId="0" borderId="5" xfId="14" applyNumberFormat="1" applyFont="1" applyFill="1" applyBorder="1" applyAlignment="1">
      <alignment horizontal="right" vertical="top" wrapText="1" shrinkToFit="1"/>
    </xf>
    <xf numFmtId="167" fontId="18" fillId="0" borderId="9" xfId="14" applyNumberFormat="1" applyFont="1" applyFill="1" applyBorder="1" applyAlignment="1">
      <alignment horizontal="right" vertical="top" wrapText="1" shrinkToFit="1"/>
    </xf>
    <xf numFmtId="170" fontId="20" fillId="0" borderId="7" xfId="13" applyNumberFormat="1" applyFont="1" applyFill="1" applyBorder="1" applyAlignment="1">
      <alignment horizontal="right" vertical="top" wrapText="1" shrinkToFit="1"/>
    </xf>
    <xf numFmtId="170" fontId="24" fillId="0" borderId="8" xfId="13" applyNumberFormat="1" applyFont="1" applyFill="1" applyBorder="1" applyAlignment="1">
      <alignment horizontal="right" vertical="top" wrapText="1" shrinkToFit="1"/>
    </xf>
    <xf numFmtId="170" fontId="24" fillId="0" borderId="6" xfId="13" applyNumberFormat="1" applyFont="1" applyFill="1" applyBorder="1" applyAlignment="1">
      <alignment horizontal="right" vertical="top" wrapText="1" shrinkToFit="1"/>
    </xf>
    <xf numFmtId="170" fontId="24" fillId="11" borderId="8" xfId="13" applyNumberFormat="1" applyFont="1" applyFill="1" applyBorder="1" applyAlignment="1">
      <alignment horizontal="right" vertical="top" wrapText="1" shrinkToFit="1"/>
    </xf>
    <xf numFmtId="170" fontId="24" fillId="11" borderId="6" xfId="13" applyNumberFormat="1" applyFont="1" applyFill="1" applyBorder="1" applyAlignment="1">
      <alignment horizontal="right" vertical="top" wrapText="1" shrinkToFit="1"/>
    </xf>
    <xf numFmtId="170" fontId="20" fillId="0" borderId="0" xfId="13" applyNumberFormat="1" applyFont="1" applyFill="1" applyBorder="1" applyAlignment="1">
      <alignment horizontal="right" vertical="top" wrapText="1" shrinkToFit="1"/>
    </xf>
    <xf numFmtId="170" fontId="20" fillId="11" borderId="0" xfId="13" applyNumberFormat="1" applyFont="1" applyFill="1" applyBorder="1" applyAlignment="1">
      <alignment horizontal="right" vertical="top" wrapText="1" shrinkToFit="1"/>
    </xf>
    <xf numFmtId="170" fontId="20" fillId="11" borderId="7" xfId="13" applyNumberFormat="1" applyFont="1" applyFill="1" applyBorder="1" applyAlignment="1">
      <alignment horizontal="right" vertical="top" wrapText="1" shrinkToFit="1"/>
    </xf>
    <xf numFmtId="170" fontId="9" fillId="4" borderId="21" xfId="13" applyNumberFormat="1" applyFont="1" applyFill="1" applyBorder="1" applyAlignment="1">
      <alignment horizontal="right" vertical="top" wrapText="1" shrinkToFit="1"/>
    </xf>
    <xf numFmtId="170" fontId="9" fillId="3" borderId="0" xfId="13" applyNumberFormat="1" applyFont="1" applyFill="1" applyBorder="1" applyAlignment="1">
      <alignment horizontal="right" vertical="top" wrapText="1" shrinkToFit="1"/>
    </xf>
    <xf numFmtId="1" fontId="23" fillId="0" borderId="5" xfId="0" applyNumberFormat="1" applyFont="1" applyFill="1" applyBorder="1" applyAlignment="1">
      <alignment horizontal="right" vertical="top" wrapText="1"/>
    </xf>
    <xf numFmtId="1" fontId="47" fillId="7" borderId="32" xfId="2" applyNumberFormat="1" applyFont="1" applyFill="1" applyBorder="1" applyAlignment="1">
      <alignment horizontal="right" vertical="center"/>
    </xf>
    <xf numFmtId="3" fontId="9" fillId="3" borderId="15" xfId="1" applyNumberFormat="1" applyFont="1" applyFill="1" applyBorder="1" applyAlignment="1">
      <alignment horizontal="right" vertical="center" wrapText="1" shrinkToFit="1"/>
    </xf>
    <xf numFmtId="3" fontId="24" fillId="0" borderId="20" xfId="1" applyNumberFormat="1" applyFont="1" applyFill="1" applyBorder="1" applyAlignment="1">
      <alignment horizontal="right" vertical="center" wrapText="1" shrinkToFit="1"/>
    </xf>
    <xf numFmtId="165" fontId="24" fillId="0" borderId="5" xfId="1" applyNumberFormat="1" applyFont="1" applyFill="1" applyBorder="1" applyAlignment="1">
      <alignment horizontal="right" vertical="center" wrapText="1" shrinkToFit="1"/>
    </xf>
    <xf numFmtId="164" fontId="24" fillId="0" borderId="9" xfId="1" applyNumberFormat="1" applyFont="1" applyFill="1" applyBorder="1" applyAlignment="1">
      <alignment horizontal="right" vertical="center" wrapText="1" shrinkToFit="1"/>
    </xf>
    <xf numFmtId="0" fontId="0" fillId="0" borderId="0" xfId="0"/>
    <xf numFmtId="167" fontId="47" fillId="7" borderId="30" xfId="3" applyNumberFormat="1" applyFont="1" applyFill="1" applyBorder="1" applyAlignment="1">
      <alignment horizontal="right" vertical="center"/>
    </xf>
    <xf numFmtId="167" fontId="47" fillId="7" borderId="32" xfId="3" applyNumberFormat="1" applyFont="1" applyFill="1" applyBorder="1" applyAlignment="1">
      <alignment horizontal="right" vertical="center"/>
    </xf>
    <xf numFmtId="167" fontId="47" fillId="7" borderId="33" xfId="3" applyNumberFormat="1" applyFont="1" applyFill="1" applyBorder="1" applyAlignment="1">
      <alignment horizontal="right" vertical="center"/>
    </xf>
    <xf numFmtId="167" fontId="48" fillId="9" borderId="0" xfId="3" applyNumberFormat="1" applyFont="1" applyFill="1" applyBorder="1" applyAlignment="1">
      <alignment horizontal="right" vertical="center"/>
    </xf>
    <xf numFmtId="167" fontId="49" fillId="7" borderId="32" xfId="3" applyNumberFormat="1" applyFont="1" applyFill="1" applyBorder="1" applyAlignment="1">
      <alignment horizontal="right" vertical="center"/>
    </xf>
    <xf numFmtId="167" fontId="50" fillId="9" borderId="0" xfId="3" applyNumberFormat="1" applyFont="1" applyFill="1" applyBorder="1" applyAlignment="1">
      <alignment horizontal="right" vertical="center"/>
    </xf>
    <xf numFmtId="167" fontId="48" fillId="10" borderId="0" xfId="3" applyNumberFormat="1" applyFont="1" applyFill="1" applyBorder="1" applyAlignment="1">
      <alignment horizontal="right" vertical="center"/>
    </xf>
    <xf numFmtId="3" fontId="9" fillId="3" borderId="21" xfId="15" applyNumberFormat="1" applyFont="1" applyFill="1" applyBorder="1" applyAlignment="1">
      <alignment horizontal="right" vertical="center" wrapText="1" shrinkToFit="1"/>
    </xf>
    <xf numFmtId="170" fontId="24" fillId="0" borderId="5" xfId="15" applyNumberFormat="1" applyFont="1" applyFill="1" applyBorder="1" applyAlignment="1">
      <alignment horizontal="right" vertical="center" wrapText="1" shrinkToFit="1"/>
    </xf>
    <xf numFmtId="1" fontId="9" fillId="3" borderId="21" xfId="15" applyNumberFormat="1" applyFont="1" applyFill="1" applyBorder="1" applyAlignment="1">
      <alignment horizontal="right" vertical="center" wrapText="1" shrinkToFit="1"/>
    </xf>
    <xf numFmtId="3" fontId="9" fillId="3" borderId="15" xfId="15" applyNumberFormat="1" applyFont="1" applyFill="1" applyBorder="1" applyAlignment="1">
      <alignment horizontal="right" vertical="center" wrapText="1" shrinkToFit="1"/>
    </xf>
    <xf numFmtId="1" fontId="9" fillId="3" borderId="15" xfId="15" applyNumberFormat="1" applyFont="1" applyFill="1" applyBorder="1" applyAlignment="1">
      <alignment horizontal="right" vertical="center" wrapText="1" shrinkToFit="1"/>
    </xf>
    <xf numFmtId="168" fontId="24" fillId="0" borderId="0" xfId="0" applyNumberFormat="1" applyFont="1" applyFill="1" applyBorder="1" applyAlignment="1">
      <alignment horizontal="right" vertical="center" wrapText="1" shrinkToFit="1"/>
    </xf>
    <xf numFmtId="1" fontId="6" fillId="0" borderId="5" xfId="0" applyNumberFormat="1" applyFont="1" applyFill="1" applyBorder="1" applyAlignment="1">
      <alignment horizontal="right" vertical="center" wrapText="1"/>
    </xf>
    <xf numFmtId="1" fontId="23" fillId="0" borderId="5" xfId="0" applyNumberFormat="1" applyFont="1" applyFill="1" applyBorder="1" applyAlignment="1">
      <alignment horizontal="right" vertical="center" wrapText="1"/>
    </xf>
    <xf numFmtId="3" fontId="6" fillId="0" borderId="5" xfId="0" applyNumberFormat="1" applyFont="1" applyFill="1" applyBorder="1" applyAlignment="1">
      <alignment horizontal="right" vertical="center" wrapText="1"/>
    </xf>
    <xf numFmtId="164" fontId="24" fillId="0" borderId="5" xfId="0" applyNumberFormat="1" applyFont="1" applyFill="1" applyBorder="1" applyAlignment="1">
      <alignment horizontal="right" vertical="center" wrapText="1" shrinkToFit="1"/>
    </xf>
    <xf numFmtId="164" fontId="24" fillId="0" borderId="11" xfId="0" applyNumberFormat="1" applyFont="1" applyFill="1" applyBorder="1" applyAlignment="1">
      <alignment horizontal="right" vertical="center" wrapText="1" shrinkToFit="1"/>
    </xf>
    <xf numFmtId="1" fontId="24" fillId="0" borderId="5" xfId="0" applyNumberFormat="1" applyFont="1" applyFill="1" applyBorder="1" applyAlignment="1">
      <alignment horizontal="right" vertical="center" wrapText="1" shrinkToFit="1"/>
    </xf>
    <xf numFmtId="164" fontId="24" fillId="0" borderId="9" xfId="0" applyNumberFormat="1" applyFont="1" applyFill="1" applyBorder="1" applyAlignment="1">
      <alignment horizontal="right" vertical="center" wrapText="1" shrinkToFit="1"/>
    </xf>
    <xf numFmtId="165" fontId="9" fillId="3" borderId="0" xfId="0" applyNumberFormat="1" applyFont="1" applyFill="1" applyBorder="1" applyAlignment="1">
      <alignment horizontal="right" vertical="center" wrapText="1" shrinkToFit="1"/>
    </xf>
    <xf numFmtId="43" fontId="24" fillId="0" borderId="9" xfId="22" applyFont="1" applyFill="1" applyBorder="1" applyAlignment="1">
      <alignment horizontal="right" vertical="top" wrapText="1" indent="2" shrinkToFit="1"/>
    </xf>
    <xf numFmtId="172" fontId="24" fillId="0" borderId="9" xfId="22" applyNumberFormat="1" applyFont="1" applyFill="1" applyBorder="1" applyAlignment="1">
      <alignment horizontal="right" vertical="top" wrapText="1" indent="2" shrinkToFit="1"/>
    </xf>
    <xf numFmtId="3" fontId="9" fillId="3" borderId="0" xfId="0" applyNumberFormat="1" applyFont="1" applyFill="1" applyBorder="1" applyAlignment="1">
      <alignment horizontal="right" vertical="top" wrapText="1" indent="2" shrinkToFit="1"/>
    </xf>
    <xf numFmtId="169" fontId="28" fillId="3" borderId="15" xfId="1" applyNumberFormat="1" applyFont="1" applyFill="1" applyBorder="1" applyAlignment="1">
      <alignment horizontal="right" vertical="center" wrapText="1"/>
    </xf>
    <xf numFmtId="169" fontId="28" fillId="4" borderId="19" xfId="1" applyNumberFormat="1" applyFont="1" applyFill="1" applyBorder="1" applyAlignment="1">
      <alignment horizontal="right" vertical="center" wrapText="1"/>
    </xf>
    <xf numFmtId="3" fontId="9" fillId="43" borderId="15" xfId="1" applyNumberFormat="1" applyFont="1" applyFill="1" applyBorder="1" applyAlignment="1">
      <alignment horizontal="right" vertical="center" shrinkToFit="1"/>
    </xf>
    <xf numFmtId="170" fontId="24" fillId="0" borderId="9" xfId="15" applyNumberFormat="1" applyFont="1" applyFill="1" applyBorder="1" applyAlignment="1">
      <alignment horizontal="right" vertical="center" wrapText="1" shrinkToFit="1"/>
    </xf>
    <xf numFmtId="170" fontId="24" fillId="0" borderId="54" xfId="15" applyNumberFormat="1" applyFont="1" applyFill="1" applyBorder="1" applyAlignment="1">
      <alignment horizontal="right" vertical="center" wrapText="1" shrinkToFit="1"/>
    </xf>
    <xf numFmtId="167" fontId="22" fillId="0" borderId="9" xfId="10" applyNumberFormat="1" applyFont="1" applyFill="1" applyBorder="1" applyAlignment="1">
      <alignment horizontal="right" vertical="center" shrinkToFit="1"/>
    </xf>
    <xf numFmtId="167" fontId="23" fillId="0" borderId="5" xfId="1" applyNumberFormat="1" applyFont="1" applyFill="1" applyBorder="1" applyAlignment="1">
      <alignment horizontal="right" vertical="center" wrapText="1"/>
    </xf>
    <xf numFmtId="167" fontId="8" fillId="0" borderId="9" xfId="1" applyNumberFormat="1" applyFont="1" applyFill="1" applyBorder="1" applyAlignment="1">
      <alignment horizontal="right" vertical="center" wrapText="1"/>
    </xf>
    <xf numFmtId="3" fontId="9" fillId="4" borderId="5" xfId="1" applyNumberFormat="1" applyFont="1" applyFill="1" applyBorder="1" applyAlignment="1">
      <alignment horizontal="right" vertical="center" wrapText="1" shrinkToFit="1"/>
    </xf>
    <xf numFmtId="3" fontId="22" fillId="0" borderId="22" xfId="1" applyNumberFormat="1" applyFont="1" applyFill="1" applyBorder="1" applyAlignment="1">
      <alignment horizontal="right" vertical="center" wrapText="1" shrinkToFit="1"/>
    </xf>
    <xf numFmtId="3" fontId="24" fillId="0" borderId="14" xfId="1" applyNumberFormat="1" applyFont="1" applyFill="1" applyBorder="1" applyAlignment="1">
      <alignment horizontal="right" vertical="center" wrapText="1" shrinkToFit="1"/>
    </xf>
    <xf numFmtId="0" fontId="6" fillId="43" borderId="15" xfId="1" applyFont="1" applyFill="1" applyBorder="1" applyAlignment="1">
      <alignment horizontal="right" vertical="center" wrapText="1"/>
    </xf>
    <xf numFmtId="0" fontId="6" fillId="43" borderId="0" xfId="1" applyFont="1" applyFill="1" applyBorder="1" applyAlignment="1">
      <alignment horizontal="right" vertical="center" wrapText="1"/>
    </xf>
    <xf numFmtId="1" fontId="22" fillId="0" borderId="24" xfId="1" applyNumberFormat="1" applyFont="1" applyFill="1" applyBorder="1" applyAlignment="1">
      <alignment horizontal="right" vertical="center" shrinkToFit="1"/>
    </xf>
    <xf numFmtId="169" fontId="28" fillId="43" borderId="0" xfId="1" applyNumberFormat="1" applyFont="1" applyFill="1" applyBorder="1" applyAlignment="1">
      <alignment horizontal="right" vertical="center" wrapText="1"/>
    </xf>
    <xf numFmtId="3" fontId="9" fillId="43" borderId="0" xfId="1" applyNumberFormat="1" applyFont="1" applyFill="1" applyBorder="1" applyAlignment="1">
      <alignment horizontal="right" vertical="center" shrinkToFit="1"/>
    </xf>
    <xf numFmtId="1" fontId="23" fillId="0" borderId="11" xfId="1" applyNumberFormat="1" applyFont="1" applyFill="1" applyBorder="1" applyAlignment="1">
      <alignment horizontal="right" vertical="center" wrapText="1"/>
    </xf>
    <xf numFmtId="170" fontId="20" fillId="5" borderId="0" xfId="1" applyNumberFormat="1" applyFont="1" applyFill="1" applyBorder="1" applyAlignment="1">
      <alignment horizontal="right" vertical="center" wrapText="1" shrinkToFit="1"/>
    </xf>
    <xf numFmtId="164" fontId="24" fillId="0" borderId="5" xfId="1" applyNumberFormat="1" applyFont="1" applyFill="1" applyBorder="1" applyAlignment="1">
      <alignment horizontal="right" vertical="center" wrapText="1" shrinkToFit="1"/>
    </xf>
    <xf numFmtId="0" fontId="8" fillId="43" borderId="0" xfId="1" applyFont="1" applyFill="1" applyBorder="1" applyAlignment="1">
      <alignment horizontal="right" vertical="center" wrapText="1"/>
    </xf>
    <xf numFmtId="1" fontId="9" fillId="43" borderId="0" xfId="1" applyNumberFormat="1" applyFont="1" applyFill="1" applyBorder="1" applyAlignment="1">
      <alignment horizontal="right" vertical="center" shrinkToFit="1"/>
    </xf>
    <xf numFmtId="1" fontId="9" fillId="43" borderId="15" xfId="1" applyNumberFormat="1" applyFont="1" applyFill="1" applyBorder="1" applyAlignment="1">
      <alignment horizontal="right" vertical="center" shrinkToFit="1"/>
    </xf>
    <xf numFmtId="0" fontId="8" fillId="43" borderId="15" xfId="1" applyFont="1" applyFill="1" applyBorder="1" applyAlignment="1">
      <alignment horizontal="right" vertical="center" wrapText="1"/>
    </xf>
    <xf numFmtId="164" fontId="24" fillId="0" borderId="14" xfId="1" applyNumberFormat="1" applyFont="1" applyFill="1" applyBorder="1" applyAlignment="1">
      <alignment horizontal="right" vertical="center" wrapText="1" shrinkToFit="1"/>
    </xf>
    <xf numFmtId="170" fontId="24" fillId="43" borderId="5" xfId="15" applyNumberFormat="1" applyFont="1" applyFill="1" applyBorder="1" applyAlignment="1">
      <alignment horizontal="right" vertical="center" wrapText="1" shrinkToFit="1"/>
    </xf>
    <xf numFmtId="166" fontId="57" fillId="0" borderId="1" xfId="13" applyNumberFormat="1" applyFont="1" applyFill="1" applyBorder="1" applyAlignment="1">
      <alignment horizontal="right" vertical="center" shrinkToFit="1"/>
    </xf>
    <xf numFmtId="0" fontId="9" fillId="4" borderId="21" xfId="13" applyFont="1" applyFill="1" applyBorder="1" applyAlignment="1">
      <alignment horizontal="left" vertical="top" wrapText="1"/>
    </xf>
    <xf numFmtId="0" fontId="83" fillId="0" borderId="0" xfId="0" applyFont="1" applyFill="1" applyBorder="1" applyAlignment="1">
      <alignment horizontal="left" vertical="top"/>
    </xf>
    <xf numFmtId="0" fontId="20" fillId="0" borderId="29" xfId="0" applyFont="1" applyFill="1" applyBorder="1" applyAlignment="1">
      <alignment horizontal="left" wrapText="1" indent="1"/>
    </xf>
    <xf numFmtId="0" fontId="20" fillId="0" borderId="0" xfId="1" applyFont="1" applyFill="1" applyBorder="1" applyAlignment="1">
      <alignment horizontal="right" wrapText="1"/>
    </xf>
    <xf numFmtId="0" fontId="85" fillId="0" borderId="0" xfId="0" applyFont="1" applyFill="1" applyBorder="1" applyAlignment="1">
      <alignment horizontal="left" vertical="top"/>
    </xf>
    <xf numFmtId="0" fontId="85" fillId="0" borderId="0" xfId="0" applyFont="1" applyFill="1" applyBorder="1" applyAlignment="1">
      <alignment horizontal="left" vertical="top" wrapText="1"/>
    </xf>
    <xf numFmtId="0" fontId="90" fillId="8" borderId="0" xfId="4" applyFont="1" applyFill="1" applyBorder="1" applyAlignment="1">
      <alignment vertical="top"/>
    </xf>
    <xf numFmtId="0" fontId="90" fillId="8" borderId="0" xfId="4" applyFont="1" applyFill="1" applyBorder="1" applyAlignment="1">
      <alignment vertical="center"/>
    </xf>
    <xf numFmtId="0" fontId="90" fillId="0" borderId="0" xfId="4" applyFont="1" applyFill="1" applyBorder="1" applyAlignment="1">
      <alignment vertical="top"/>
    </xf>
    <xf numFmtId="0" fontId="90" fillId="0" borderId="0" xfId="4" applyFont="1" applyFill="1" applyBorder="1" applyAlignment="1">
      <alignment vertical="center"/>
    </xf>
    <xf numFmtId="0" fontId="85" fillId="0" borderId="33" xfId="0" applyFont="1" applyFill="1" applyBorder="1" applyAlignment="1">
      <alignment vertical="top" wrapText="1"/>
    </xf>
    <xf numFmtId="0" fontId="85" fillId="0" borderId="18" xfId="1" applyFont="1" applyFill="1" applyBorder="1" applyAlignment="1">
      <alignment horizontal="left" vertical="center" wrapText="1"/>
    </xf>
    <xf numFmtId="0" fontId="85" fillId="0" borderId="0" xfId="1" applyFont="1" applyFill="1" applyBorder="1" applyAlignment="1">
      <alignment horizontal="left" vertical="center" wrapText="1"/>
    </xf>
    <xf numFmtId="3" fontId="23" fillId="0" borderId="0" xfId="0" applyNumberFormat="1" applyFont="1" applyFill="1" applyBorder="1" applyAlignment="1">
      <alignment horizontal="right" vertical="center" shrinkToFit="1"/>
    </xf>
    <xf numFmtId="0" fontId="85" fillId="0" borderId="0" xfId="1" applyFont="1" applyFill="1" applyBorder="1" applyAlignment="1">
      <alignment horizontal="left" vertical="center"/>
    </xf>
    <xf numFmtId="174" fontId="24" fillId="0" borderId="5" xfId="10" applyNumberFormat="1" applyFont="1" applyFill="1" applyBorder="1" applyAlignment="1">
      <alignment wrapText="1"/>
    </xf>
    <xf numFmtId="0" fontId="40" fillId="0" borderId="0" xfId="11" applyFont="1" applyAlignment="1">
      <alignment horizontal="left"/>
    </xf>
    <xf numFmtId="0" fontId="23" fillId="0" borderId="43" xfId="0" applyFont="1" applyFill="1" applyBorder="1" applyAlignment="1">
      <alignment horizontal="left" vertical="top" wrapText="1"/>
    </xf>
    <xf numFmtId="0" fontId="24" fillId="0" borderId="5" xfId="0" applyFont="1" applyFill="1" applyBorder="1" applyAlignment="1">
      <alignment horizontal="left" vertical="center" wrapText="1"/>
    </xf>
    <xf numFmtId="0" fontId="6" fillId="0" borderId="39" xfId="0" applyFont="1" applyFill="1" applyBorder="1" applyAlignment="1">
      <alignment horizontal="left" vertical="top" wrapText="1"/>
    </xf>
    <xf numFmtId="0" fontId="85" fillId="0" borderId="0" xfId="0" applyFont="1" applyFill="1" applyBorder="1" applyAlignment="1">
      <alignment horizontal="left" vertical="top" wrapText="1"/>
    </xf>
    <xf numFmtId="0" fontId="85" fillId="0" borderId="0" xfId="0" applyFont="1" applyFill="1" applyBorder="1" applyAlignment="1">
      <alignment horizontal="left" vertical="top"/>
    </xf>
    <xf numFmtId="3" fontId="28" fillId="3" borderId="55" xfId="72" applyNumberFormat="1" applyFont="1" applyFill="1" applyBorder="1" applyAlignment="1">
      <alignment horizontal="center" vertical="center" shrinkToFit="1"/>
    </xf>
    <xf numFmtId="3" fontId="28" fillId="3" borderId="56" xfId="72" applyNumberFormat="1" applyFont="1" applyFill="1" applyBorder="1" applyAlignment="1">
      <alignment horizontal="center" vertical="center" shrinkToFit="1"/>
    </xf>
    <xf numFmtId="3" fontId="28" fillId="3" borderId="57" xfId="72" applyNumberFormat="1" applyFont="1" applyFill="1" applyBorder="1" applyAlignment="1">
      <alignment horizontal="center" vertical="center" shrinkToFit="1"/>
    </xf>
    <xf numFmtId="3" fontId="28" fillId="3" borderId="58" xfId="72" applyNumberFormat="1" applyFont="1" applyFill="1" applyBorder="1" applyAlignment="1">
      <alignment horizontal="center" vertical="center" shrinkToFit="1"/>
    </xf>
    <xf numFmtId="0" fontId="6" fillId="2" borderId="0" xfId="0" applyFont="1" applyFill="1" applyBorder="1" applyAlignment="1">
      <alignment horizontal="left" vertical="top" wrapText="1"/>
    </xf>
    <xf numFmtId="0" fontId="21" fillId="0" borderId="1" xfId="0" applyFont="1" applyFill="1" applyBorder="1" applyAlignment="1">
      <alignment horizontal="center" vertical="top" wrapText="1"/>
    </xf>
    <xf numFmtId="0" fontId="7"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6" fillId="2" borderId="0" xfId="12" applyFont="1" applyFill="1" applyBorder="1" applyAlignment="1">
      <alignment horizontal="left" vertical="top" wrapText="1"/>
    </xf>
    <xf numFmtId="0" fontId="87" fillId="0" borderId="9" xfId="12" applyFont="1" applyFill="1" applyBorder="1" applyAlignment="1">
      <alignment horizontal="left" vertical="top" wrapText="1"/>
    </xf>
    <xf numFmtId="0" fontId="17" fillId="2" borderId="0" xfId="13" applyFont="1" applyFill="1" applyBorder="1" applyAlignment="1">
      <alignment horizontal="left" vertical="top" wrapText="1"/>
    </xf>
    <xf numFmtId="0" fontId="85" fillId="0" borderId="0" xfId="13" applyFont="1" applyFill="1" applyBorder="1" applyAlignment="1">
      <alignment horizontal="left" vertical="top" wrapText="1"/>
    </xf>
    <xf numFmtId="0" fontId="6" fillId="2" borderId="0" xfId="13" applyFont="1" applyFill="1" applyBorder="1" applyAlignment="1">
      <alignment horizontal="left" vertical="center" wrapText="1"/>
    </xf>
    <xf numFmtId="0" fontId="20" fillId="0" borderId="0" xfId="13" applyFont="1" applyFill="1" applyBorder="1" applyAlignment="1">
      <alignment horizontal="center" vertical="center" wrapText="1"/>
    </xf>
    <xf numFmtId="0" fontId="6" fillId="6" borderId="0" xfId="0" applyFont="1" applyFill="1" applyBorder="1" applyAlignment="1">
      <alignment horizontal="left" vertical="top" wrapText="1"/>
    </xf>
    <xf numFmtId="0" fontId="20" fillId="0" borderId="10" xfId="0" applyFont="1" applyFill="1" applyBorder="1" applyAlignment="1">
      <alignment horizontal="right" vertical="center" wrapText="1"/>
    </xf>
    <xf numFmtId="0" fontId="6" fillId="0" borderId="10"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14" fillId="6" borderId="0" xfId="0" applyFont="1" applyFill="1" applyBorder="1" applyAlignment="1">
      <alignment horizontal="left" vertical="top" wrapText="1"/>
    </xf>
    <xf numFmtId="0" fontId="6" fillId="0" borderId="44" xfId="0" applyFont="1" applyFill="1" applyBorder="1" applyAlignment="1">
      <alignment horizontal="center" vertical="top"/>
    </xf>
    <xf numFmtId="0" fontId="6" fillId="2"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6" fillId="6" borderId="0" xfId="0" applyFont="1" applyFill="1" applyBorder="1" applyAlignment="1">
      <alignment horizontal="left" vertical="center" wrapText="1"/>
    </xf>
    <xf numFmtId="0" fontId="18" fillId="2" borderId="0" xfId="15" applyFont="1" applyFill="1" applyBorder="1" applyAlignment="1">
      <alignment horizontal="left" vertical="center" wrapText="1"/>
    </xf>
    <xf numFmtId="0" fontId="6" fillId="2" borderId="0" xfId="15" applyFont="1" applyFill="1" applyBorder="1" applyAlignment="1">
      <alignment horizontal="left" vertical="center" wrapText="1"/>
    </xf>
    <xf numFmtId="0" fontId="8" fillId="0" borderId="10" xfId="15" applyFont="1" applyFill="1" applyBorder="1" applyAlignment="1">
      <alignment horizontal="center" wrapText="1"/>
    </xf>
    <xf numFmtId="0" fontId="20" fillId="0" borderId="10" xfId="15" applyFont="1" applyFill="1" applyBorder="1" applyAlignment="1">
      <alignment horizontal="center" wrapText="1"/>
    </xf>
    <xf numFmtId="0" fontId="85" fillId="0" borderId="0" xfId="0" quotePrefix="1" applyFont="1" applyFill="1" applyBorder="1" applyAlignment="1">
      <alignment horizontal="left" vertical="top" wrapText="1"/>
    </xf>
    <xf numFmtId="0" fontId="20" fillId="0" borderId="31" xfId="0" applyFont="1" applyFill="1" applyBorder="1" applyAlignment="1">
      <alignment horizontal="center" vertical="top" wrapText="1"/>
    </xf>
    <xf numFmtId="0" fontId="20" fillId="0" borderId="36" xfId="0" applyFont="1" applyFill="1" applyBorder="1" applyAlignment="1">
      <alignment horizontal="center" wrapText="1"/>
    </xf>
    <xf numFmtId="0" fontId="6" fillId="0" borderId="36" xfId="0" applyFont="1" applyFill="1" applyBorder="1" applyAlignment="1">
      <alignment horizontal="center" wrapText="1"/>
    </xf>
    <xf numFmtId="0" fontId="8" fillId="0" borderId="28" xfId="0" applyFont="1" applyFill="1" applyBorder="1" applyAlignment="1">
      <alignment horizontal="right" wrapText="1"/>
    </xf>
    <xf numFmtId="0" fontId="8" fillId="0" borderId="10" xfId="0" applyFont="1" applyFill="1" applyBorder="1" applyAlignment="1">
      <alignment horizontal="right" wrapText="1"/>
    </xf>
    <xf numFmtId="0" fontId="86" fillId="0" borderId="0" xfId="0" applyFont="1" applyFill="1" applyBorder="1" applyAlignment="1">
      <alignment horizontal="left" vertical="top" wrapText="1"/>
    </xf>
    <xf numFmtId="0" fontId="6" fillId="0" borderId="28" xfId="0" applyFont="1" applyFill="1" applyBorder="1" applyAlignment="1">
      <alignment horizontal="right" wrapText="1"/>
    </xf>
    <xf numFmtId="0" fontId="6" fillId="0" borderId="10" xfId="0" applyFont="1" applyFill="1" applyBorder="1" applyAlignment="1">
      <alignment horizontal="right" wrapText="1"/>
    </xf>
    <xf numFmtId="0" fontId="21" fillId="0" borderId="0" xfId="0" applyFont="1" applyFill="1" applyBorder="1" applyAlignment="1">
      <alignment horizontal="center"/>
    </xf>
    <xf numFmtId="0" fontId="85" fillId="0" borderId="0" xfId="1" applyFont="1" applyFill="1" applyBorder="1" applyAlignment="1">
      <alignment horizontal="left" vertical="center" wrapText="1"/>
    </xf>
    <xf numFmtId="0" fontId="8" fillId="0" borderId="10" xfId="1" applyFont="1" applyFill="1" applyBorder="1" applyAlignment="1">
      <alignment horizontal="center" wrapText="1"/>
    </xf>
    <xf numFmtId="0" fontId="8" fillId="0" borderId="35" xfId="1" applyFont="1" applyFill="1" applyBorder="1" applyAlignment="1">
      <alignment horizontal="left" wrapText="1"/>
    </xf>
    <xf numFmtId="0" fontId="20" fillId="0" borderId="0" xfId="1" applyFont="1" applyFill="1" applyBorder="1" applyAlignment="1">
      <alignment horizontal="center" wrapText="1"/>
    </xf>
    <xf numFmtId="0" fontId="6" fillId="0" borderId="0" xfId="1" applyFont="1" applyFill="1" applyBorder="1" applyAlignment="1">
      <alignment horizontal="center" wrapText="1"/>
    </xf>
    <xf numFmtId="0" fontId="23" fillId="2" borderId="0" xfId="1" applyFont="1" applyFill="1" applyBorder="1" applyAlignment="1">
      <alignment horizontal="left" vertical="center" wrapText="1"/>
    </xf>
    <xf numFmtId="0" fontId="6" fillId="0" borderId="10" xfId="1" applyFont="1" applyFill="1" applyBorder="1" applyAlignment="1">
      <alignment horizontal="center" wrapText="1"/>
    </xf>
    <xf numFmtId="0" fontId="20" fillId="0" borderId="10" xfId="1" applyFont="1" applyFill="1" applyBorder="1" applyAlignment="1">
      <alignment horizontal="center" wrapText="1"/>
    </xf>
    <xf numFmtId="0" fontId="7" fillId="0" borderId="0" xfId="1" applyFont="1" applyFill="1" applyBorder="1" applyAlignment="1">
      <alignment horizontal="left" vertical="center" wrapText="1"/>
    </xf>
    <xf numFmtId="0" fontId="8" fillId="0" borderId="0" xfId="1" applyFont="1" applyFill="1" applyBorder="1" applyAlignment="1">
      <alignment horizontal="right" wrapText="1"/>
    </xf>
    <xf numFmtId="0" fontId="85" fillId="0" borderId="18" xfId="1" applyFont="1" applyFill="1" applyBorder="1" applyAlignment="1">
      <alignment horizontal="left" vertical="center"/>
    </xf>
    <xf numFmtId="0" fontId="8" fillId="0" borderId="0" xfId="1" applyFont="1" applyFill="1" applyBorder="1" applyAlignment="1">
      <alignment horizontal="left" vertical="center" wrapText="1"/>
    </xf>
    <xf numFmtId="0" fontId="85" fillId="0" borderId="18" xfId="1" applyFont="1" applyFill="1" applyBorder="1" applyAlignment="1">
      <alignment horizontal="left" vertical="center" wrapText="1"/>
    </xf>
    <xf numFmtId="0" fontId="85" fillId="0" borderId="0" xfId="1" applyFont="1" applyFill="1" applyBorder="1" applyAlignment="1">
      <alignment horizontal="left" vertical="center"/>
    </xf>
    <xf numFmtId="0" fontId="23" fillId="2" borderId="0" xfId="1" applyFont="1" applyFill="1" applyBorder="1" applyAlignment="1">
      <alignment horizontal="left" wrapText="1"/>
    </xf>
    <xf numFmtId="0" fontId="8" fillId="0" borderId="0" xfId="1" applyFont="1" applyFill="1" applyBorder="1" applyAlignment="1">
      <alignment horizontal="center" wrapText="1"/>
    </xf>
    <xf numFmtId="0" fontId="8" fillId="0" borderId="10" xfId="1" applyFont="1" applyFill="1" applyBorder="1" applyAlignment="1">
      <alignment horizontal="center" vertical="center" wrapText="1"/>
    </xf>
    <xf numFmtId="0" fontId="8" fillId="0" borderId="28" xfId="1" applyFont="1" applyFill="1" applyBorder="1" applyAlignment="1">
      <alignment horizontal="center" vertical="center" wrapText="1"/>
    </xf>
    <xf numFmtId="1" fontId="20" fillId="0" borderId="10" xfId="1" applyNumberFormat="1" applyFont="1" applyFill="1" applyBorder="1" applyAlignment="1">
      <alignment horizontal="center" shrinkToFit="1"/>
    </xf>
    <xf numFmtId="0" fontId="8" fillId="0" borderId="10" xfId="1" applyFont="1" applyFill="1" applyBorder="1" applyAlignment="1">
      <alignment horizontal="left" vertical="center" wrapText="1"/>
    </xf>
    <xf numFmtId="166" fontId="20" fillId="0" borderId="10" xfId="1" applyNumberFormat="1" applyFont="1" applyFill="1" applyBorder="1" applyAlignment="1">
      <alignment horizontal="center" shrinkToFit="1"/>
    </xf>
    <xf numFmtId="166" fontId="20" fillId="0" borderId="29" xfId="1" applyNumberFormat="1" applyFont="1" applyFill="1" applyBorder="1" applyAlignment="1">
      <alignment horizontal="center" wrapText="1"/>
    </xf>
    <xf numFmtId="0" fontId="8" fillId="0" borderId="12" xfId="1" applyFont="1" applyFill="1" applyBorder="1" applyAlignment="1">
      <alignment horizontal="center" vertical="center" wrapText="1"/>
    </xf>
    <xf numFmtId="0" fontId="6" fillId="0" borderId="28"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8" fillId="0" borderId="29" xfId="1" applyFont="1" applyFill="1" applyBorder="1" applyAlignment="1">
      <alignment horizontal="center" wrapText="1"/>
    </xf>
    <xf numFmtId="0" fontId="8" fillId="0" borderId="29" xfId="1" applyFont="1" applyFill="1" applyBorder="1" applyAlignment="1">
      <alignment horizontal="center" vertical="center" wrapText="1"/>
    </xf>
    <xf numFmtId="0" fontId="8" fillId="0" borderId="34" xfId="1" applyFont="1" applyFill="1" applyBorder="1" applyAlignment="1">
      <alignment horizontal="center" wrapText="1"/>
    </xf>
    <xf numFmtId="0" fontId="18" fillId="2" borderId="0" xfId="1" applyFont="1" applyFill="1" applyBorder="1" applyAlignment="1">
      <alignment horizontal="left" wrapText="1"/>
    </xf>
    <xf numFmtId="0" fontId="6" fillId="2" borderId="0" xfId="1" applyFont="1" applyFill="1" applyBorder="1" applyAlignment="1">
      <alignment horizontal="left" wrapText="1"/>
    </xf>
    <xf numFmtId="0" fontId="8" fillId="0" borderId="10" xfId="1" applyFont="1" applyFill="1" applyBorder="1" applyAlignment="1">
      <alignment horizontal="left" wrapText="1"/>
    </xf>
    <xf numFmtId="0" fontId="20" fillId="0" borderId="10" xfId="1" applyFont="1" applyFill="1" applyBorder="1" applyAlignment="1">
      <alignment horizontal="left" wrapText="1"/>
    </xf>
    <xf numFmtId="0" fontId="8" fillId="0" borderId="0" xfId="1" applyFont="1" applyFill="1" applyBorder="1" applyAlignment="1">
      <alignment horizontal="center" vertical="center" wrapText="1"/>
    </xf>
    <xf numFmtId="0" fontId="6" fillId="2" borderId="0" xfId="1" applyFont="1" applyFill="1" applyBorder="1" applyAlignment="1">
      <alignment horizontal="left" vertical="center"/>
    </xf>
    <xf numFmtId="0" fontId="8" fillId="0" borderId="13"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85" fillId="0" borderId="18" xfId="0" applyFont="1" applyFill="1" applyBorder="1" applyAlignment="1">
      <alignment horizontal="left" vertical="top" wrapText="1"/>
    </xf>
    <xf numFmtId="0" fontId="35" fillId="6" borderId="0" xfId="0" applyFont="1" applyFill="1" applyBorder="1" applyAlignment="1">
      <alignment horizontal="left" vertical="top" wrapText="1"/>
    </xf>
    <xf numFmtId="0" fontId="24" fillId="0" borderId="39" xfId="0" applyFont="1" applyFill="1" applyBorder="1" applyAlignment="1">
      <alignment horizontal="left" vertical="center" wrapText="1"/>
    </xf>
  </cellXfs>
  <cellStyles count="73">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Buena" xfId="27" builtinId="26" customBuiltin="1"/>
    <cellStyle name="Cálculo" xfId="32" builtinId="22" customBuiltin="1"/>
    <cellStyle name="Celda de comprobación" xfId="34" builtinId="23" customBuiltin="1"/>
    <cellStyle name="Celda vinculada" xfId="33" builtinId="24" customBuiltin="1"/>
    <cellStyle name="Comma 2" xfId="8"/>
    <cellStyle name="Comma 2 2" xfId="20"/>
    <cellStyle name="Comma 2 3" xfId="71"/>
    <cellStyle name="Comma 3" xfId="21"/>
    <cellStyle name="Comma 4" xfId="68"/>
    <cellStyle name="Encabezado 1" xfId="23" builtinId="16" customBuiltin="1"/>
    <cellStyle name="Encabezado 4" xfId="26"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30" builtinId="20" customBuiltin="1"/>
    <cellStyle name="Followed Hyperlink 2" xfId="66"/>
    <cellStyle name="Hipervínculo" xfId="72" builtinId="8"/>
    <cellStyle name="Hyperlink 2" xfId="65"/>
    <cellStyle name="Hyperlink 6" xfId="16"/>
    <cellStyle name="Incorrecto" xfId="28" builtinId="27" customBuiltin="1"/>
    <cellStyle name="Millares" xfId="22" builtinId="3"/>
    <cellStyle name="Neutral" xfId="29" builtinId="28" customBuiltin="1"/>
    <cellStyle name="Normal" xfId="0" builtinId="0"/>
    <cellStyle name="Normal 10" xfId="69"/>
    <cellStyle name="Normal 10 2" xfId="4"/>
    <cellStyle name="Normal 11" xfId="70"/>
    <cellStyle name="Normal 2" xfId="1"/>
    <cellStyle name="Normal 2 16" xfId="15"/>
    <cellStyle name="Normal 2 2" xfId="7"/>
    <cellStyle name="Normal 2 3 10" xfId="6"/>
    <cellStyle name="Normal 3" xfId="9"/>
    <cellStyle name="Normal 3 2 3 2" xfId="5"/>
    <cellStyle name="Normal 3 2 3 2 2" xfId="19"/>
    <cellStyle name="Normal 4" xfId="11"/>
    <cellStyle name="Normal 47" xfId="13"/>
    <cellStyle name="Normal 5" xfId="12"/>
    <cellStyle name="Normal 6" xfId="2"/>
    <cellStyle name="Normal 6 2" xfId="17"/>
    <cellStyle name="Normal 7" xfId="62"/>
    <cellStyle name="Normal 8" xfId="67"/>
    <cellStyle name="Note 2" xfId="64"/>
    <cellStyle name="Percent 7" xfId="14"/>
    <cellStyle name="Porcentaje" xfId="10" builtinId="5"/>
    <cellStyle name="Porcentaje 2 2 2 2" xfId="3"/>
    <cellStyle name="Porcentaje 2 2 2 2 2" xfId="18"/>
    <cellStyle name="Salida" xfId="31" builtinId="21" customBuiltin="1"/>
    <cellStyle name="Texto de advertencia" xfId="35" builtinId="11" customBuiltin="1"/>
    <cellStyle name="Texto explicativo" xfId="36" builtinId="53" customBuiltin="1"/>
    <cellStyle name="Title 2" xfId="63"/>
    <cellStyle name="Título 2" xfId="24" builtinId="17" customBuiltin="1"/>
    <cellStyle name="Título 3" xfId="25" builtinId="18" customBuiltin="1"/>
    <cellStyle name="Total" xfId="37" builtinId="25" customBuiltin="1"/>
  </cellStyles>
  <dxfs count="0"/>
  <tableStyles count="0" defaultTableStyle="TableStyleMedium9" defaultPivotStyle="PivotStyleLight16"/>
  <colors>
    <mruColors>
      <color rgb="FF000000"/>
      <color rgb="FF676767"/>
      <color rgb="FF08467A"/>
      <color rgb="FFEAEAEA"/>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C44"/>
  <sheetViews>
    <sheetView showGridLines="0" tabSelected="1" zoomScaleNormal="100" workbookViewId="0">
      <selection activeCell="B2" sqref="B2:C2"/>
    </sheetView>
  </sheetViews>
  <sheetFormatPr baseColWidth="10" defaultColWidth="11.6640625" defaultRowHeight="15.75"/>
  <cols>
    <col min="1" max="1" width="11.6640625" style="314"/>
    <col min="2" max="2" width="16.33203125" style="317" customWidth="1"/>
    <col min="3" max="3" width="114.33203125" style="318" customWidth="1"/>
    <col min="4" max="16384" width="11.6640625" style="314"/>
  </cols>
  <sheetData>
    <row r="2" spans="2:3" ht="20.25">
      <c r="B2" s="688" t="s">
        <v>480</v>
      </c>
      <c r="C2" s="688"/>
    </row>
    <row r="4" spans="2:3" ht="15.75" customHeight="1">
      <c r="B4" s="315" t="s">
        <v>148</v>
      </c>
      <c r="C4" s="316" t="s">
        <v>149</v>
      </c>
    </row>
    <row r="5" spans="2:3">
      <c r="B5" s="315" t="s">
        <v>150</v>
      </c>
      <c r="C5" s="316" t="s">
        <v>151</v>
      </c>
    </row>
    <row r="6" spans="2:3">
      <c r="B6" s="315" t="s">
        <v>152</v>
      </c>
      <c r="C6" s="316" t="s">
        <v>142</v>
      </c>
    </row>
    <row r="7" spans="2:3" ht="25.5">
      <c r="B7" s="315" t="s">
        <v>153</v>
      </c>
      <c r="C7" s="316" t="s">
        <v>771</v>
      </c>
    </row>
    <row r="8" spans="2:3">
      <c r="B8" s="315" t="s">
        <v>154</v>
      </c>
      <c r="C8" s="316" t="s">
        <v>158</v>
      </c>
    </row>
    <row r="9" spans="2:3">
      <c r="B9" s="315" t="s">
        <v>155</v>
      </c>
      <c r="C9" s="316" t="s">
        <v>160</v>
      </c>
    </row>
    <row r="10" spans="2:3">
      <c r="B10" s="315" t="s">
        <v>156</v>
      </c>
      <c r="C10" s="316" t="s">
        <v>162</v>
      </c>
    </row>
    <row r="11" spans="2:3">
      <c r="B11" s="315" t="s">
        <v>157</v>
      </c>
      <c r="C11" s="316" t="s">
        <v>166</v>
      </c>
    </row>
    <row r="12" spans="2:3" ht="25.5">
      <c r="B12" s="315" t="s">
        <v>159</v>
      </c>
      <c r="C12" s="316" t="s">
        <v>177</v>
      </c>
    </row>
    <row r="13" spans="2:3">
      <c r="B13" s="315" t="s">
        <v>161</v>
      </c>
      <c r="C13" s="316" t="s">
        <v>175</v>
      </c>
    </row>
    <row r="14" spans="2:3">
      <c r="B14" s="315" t="s">
        <v>163</v>
      </c>
      <c r="C14" s="316" t="s">
        <v>187</v>
      </c>
    </row>
    <row r="15" spans="2:3">
      <c r="B15" s="315" t="s">
        <v>164</v>
      </c>
      <c r="C15" s="316" t="s">
        <v>195</v>
      </c>
    </row>
    <row r="16" spans="2:3" ht="25.5">
      <c r="B16" s="315" t="s">
        <v>165</v>
      </c>
      <c r="C16" s="316" t="s">
        <v>143</v>
      </c>
    </row>
    <row r="17" spans="2:3" ht="16.5" customHeight="1">
      <c r="B17" s="315" t="s">
        <v>167</v>
      </c>
      <c r="C17" s="316" t="s">
        <v>144</v>
      </c>
    </row>
    <row r="18" spans="2:3">
      <c r="B18" s="315" t="s">
        <v>168</v>
      </c>
      <c r="C18" s="316" t="s">
        <v>172</v>
      </c>
    </row>
    <row r="19" spans="2:3">
      <c r="B19" s="315" t="s">
        <v>169</v>
      </c>
      <c r="C19" s="316" t="s">
        <v>179</v>
      </c>
    </row>
    <row r="20" spans="2:3">
      <c r="B20" s="315" t="s">
        <v>170</v>
      </c>
      <c r="C20" s="316" t="s">
        <v>219</v>
      </c>
    </row>
    <row r="21" spans="2:3">
      <c r="B21" s="315" t="s">
        <v>171</v>
      </c>
      <c r="C21" s="316" t="s">
        <v>181</v>
      </c>
    </row>
    <row r="22" spans="2:3" ht="16.5" customHeight="1">
      <c r="B22" s="315" t="s">
        <v>173</v>
      </c>
      <c r="C22" s="316" t="s">
        <v>183</v>
      </c>
    </row>
    <row r="23" spans="2:3" ht="25.5">
      <c r="B23" s="315" t="s">
        <v>174</v>
      </c>
      <c r="C23" s="316" t="s">
        <v>185</v>
      </c>
    </row>
    <row r="24" spans="2:3">
      <c r="B24" s="315" t="s">
        <v>176</v>
      </c>
      <c r="C24" s="316" t="s">
        <v>192</v>
      </c>
    </row>
    <row r="25" spans="2:3">
      <c r="B25" s="315" t="s">
        <v>178</v>
      </c>
      <c r="C25" s="316" t="s">
        <v>198</v>
      </c>
    </row>
    <row r="26" spans="2:3">
      <c r="B26" s="315" t="s">
        <v>180</v>
      </c>
      <c r="C26" s="316" t="s">
        <v>200</v>
      </c>
    </row>
    <row r="27" spans="2:3">
      <c r="B27" s="315" t="s">
        <v>182</v>
      </c>
      <c r="C27" s="316" t="s">
        <v>801</v>
      </c>
    </row>
    <row r="28" spans="2:3">
      <c r="B28" s="315" t="s">
        <v>184</v>
      </c>
      <c r="C28" s="316" t="s">
        <v>207</v>
      </c>
    </row>
    <row r="29" spans="2:3">
      <c r="B29" s="315" t="s">
        <v>186</v>
      </c>
      <c r="C29" s="316" t="s">
        <v>211</v>
      </c>
    </row>
    <row r="30" spans="2:3">
      <c r="B30" s="315" t="s">
        <v>188</v>
      </c>
      <c r="C30" s="316" t="s">
        <v>212</v>
      </c>
    </row>
    <row r="31" spans="2:3">
      <c r="B31" s="315" t="s">
        <v>189</v>
      </c>
      <c r="C31" s="316" t="s">
        <v>206</v>
      </c>
    </row>
    <row r="32" spans="2:3">
      <c r="B32" s="315" t="s">
        <v>190</v>
      </c>
      <c r="C32" s="316" t="s">
        <v>209</v>
      </c>
    </row>
    <row r="33" spans="2:3">
      <c r="B33" s="315" t="s">
        <v>191</v>
      </c>
      <c r="C33" s="316" t="s">
        <v>210</v>
      </c>
    </row>
    <row r="34" spans="2:3">
      <c r="B34" s="315" t="s">
        <v>193</v>
      </c>
      <c r="C34" s="316" t="s">
        <v>208</v>
      </c>
    </row>
    <row r="35" spans="2:3">
      <c r="B35" s="315" t="s">
        <v>194</v>
      </c>
      <c r="C35" s="316" t="s">
        <v>145</v>
      </c>
    </row>
    <row r="36" spans="2:3">
      <c r="B36" s="315" t="s">
        <v>196</v>
      </c>
      <c r="C36" s="316" t="s">
        <v>218</v>
      </c>
    </row>
    <row r="37" spans="2:3" ht="25.5">
      <c r="B37" s="315" t="s">
        <v>197</v>
      </c>
      <c r="C37" s="316" t="s">
        <v>213</v>
      </c>
    </row>
    <row r="38" spans="2:3" ht="25.5">
      <c r="B38" s="315" t="s">
        <v>199</v>
      </c>
      <c r="C38" s="316" t="s">
        <v>146</v>
      </c>
    </row>
    <row r="39" spans="2:3">
      <c r="B39" s="315" t="s">
        <v>201</v>
      </c>
      <c r="C39" s="316" t="s">
        <v>214</v>
      </c>
    </row>
    <row r="40" spans="2:3">
      <c r="B40" s="315" t="s">
        <v>202</v>
      </c>
      <c r="C40" s="316" t="s">
        <v>215</v>
      </c>
    </row>
    <row r="41" spans="2:3">
      <c r="B41" s="315" t="s">
        <v>203</v>
      </c>
      <c r="C41" s="316" t="s">
        <v>216</v>
      </c>
    </row>
    <row r="42" spans="2:3">
      <c r="B42" s="315" t="s">
        <v>204</v>
      </c>
      <c r="C42" s="316" t="s">
        <v>217</v>
      </c>
    </row>
    <row r="43" spans="2:3" ht="25.5">
      <c r="B43" s="315" t="s">
        <v>205</v>
      </c>
      <c r="C43" s="316" t="s">
        <v>147</v>
      </c>
    </row>
    <row r="44" spans="2:3">
      <c r="B44" s="315"/>
      <c r="C44" s="316"/>
    </row>
  </sheetData>
  <mergeCells count="1">
    <mergeCell ref="B2:C2"/>
  </mergeCells>
  <hyperlinks>
    <hyperlink ref="B4:C4" location="'Tabla 1'!A1" display="Tabla 1. "/>
    <hyperlink ref="B5:C5" location="'Tabla 2'!A1" display="Tabla 2. "/>
    <hyperlink ref="B39:C39" location="'Tabla 37'!A1" display="Tabla 37. "/>
    <hyperlink ref="B44:C44" location="'Tabla 43'!A1" display="Tabla 43. "/>
    <hyperlink ref="C6" location="'Tabla 3'!A1" display="Importe de los recursos propios"/>
    <hyperlink ref="C14" location="'Tabla 11.'!A1" display="EU CR1-C - Calidad crediticia de las exposiciones por zona geográfica (incluye riesgo de contraparte)"/>
    <hyperlink ref="C15" location="Tabla12.!A1" display="EU CR1-B - Calidad crediticia de las exposiciones por sector o tipos de contraparte (excluye riesgo de contraparte)"/>
    <hyperlink ref="C13" location="'Tabla 10.'!A1" display="EU CR1-A - Calidad crediticia de las exposiciones por categoría de exposición e instrumento (excluye riesgo de contraparte)"/>
    <hyperlink ref="C16" location="'Tabla 13.'!A1" display="EU CR1-D - Antigüedad de las exposiciones vencidas "/>
    <hyperlink ref="C17" location="'Tabla 14.'!A1" display="EU CR1-E - Exposiciones dudosas y exposiciones reestructuradas y refinanciadas "/>
    <hyperlink ref="C18" location="'Tabla 15.'!A1" display="EU CR2-B - Cambios en el saldo de los préstamos y valores representativos de deuda en situación de default y cuyo valor se ha deteriorado "/>
    <hyperlink ref="C19" location="'Tabla 16.'!A1" display="EU CR2-A - Cambios en el saldo de los ajustes por riesgo de crédito general y específico "/>
    <hyperlink ref="C21" location="'Tabla 18'!A1" display="EU CR4 - Método estándar: exposición al riesgo de crédito y efectos de la reducción del riesgo de crédito "/>
    <hyperlink ref="C22" location="'Tabla 19'!A1" display="Método estándar: Valores de la exposición antes de la aplicación de las técnicas de reducción del riesgo de crédito "/>
    <hyperlink ref="C23" location="'Tabla 20'!A1" display="EU CR5 - Método estándar: Valores de la exposición después de la aplicación de las técnicas de reducción del riesgo de crédito "/>
    <hyperlink ref="C24" location="'Tabla 21'!A1" display="EU CR6- Método IRB: Exposiciones al riesgo de crédito por categoría de exposición e intervalo de PD "/>
    <hyperlink ref="C25" location="'Tabla 22'!A1" display="EU CR10(1): Financiación especializada "/>
    <hyperlink ref="C26" location="'Tabla 23'!A1" display="EU CR10(2) - IRB: Renta Variable "/>
    <hyperlink ref="C27" location="'Tabla 24'!A1" display="Posiciones sujetas a riesgo de contraparte en términos de EO, EAD y APRs "/>
    <hyperlink ref="C9" location="'Tabla 6'!A1" display="Requerimientos de capital por tipo de riesgo y categoría de exposición "/>
    <hyperlink ref="C8" location="'Tabla 5'!A1" display="EU OV1 - Visión general de los APRs "/>
    <hyperlink ref="C10" location="'Tabla 7'!A1" display="Exposición al Riesgo de Crédito "/>
    <hyperlink ref="C12" location="'Tabla 9.'!A1" display="EU CR8 - Estados de flujos de APR de exposiciones al riesgo de crédito según el método IRB "/>
    <hyperlink ref="C20" location="'Tabla 17'!A1" display="EU CR3 - Técnicas de reducción del riesgo de crédito. Visión general(1) "/>
    <hyperlink ref="C28" location="'Tabla 25.'!A1" display="EU CCR5-A -  Efecto de las compensaciones y las garantías reales mantenidas sobre los valores de exposición"/>
    <hyperlink ref="C29" location="'Tabla 26.'!A1" display="EU CCR1- Análisis de la exposición al riesgo de crédito de contraparte por método "/>
    <hyperlink ref="C30" location="'Tabla 27.'!A1" display="EU CCR3 - Método estándar: exposiciones al riesgo de contraparte por cartera regulatoria y riesgo "/>
    <hyperlink ref="C31" location="'Tabla 28.'!A1" display="EU CCR4 - Método IRB: exposiciones al riesgo de contraparte por cartera y escala de PD"/>
    <hyperlink ref="C32" location="'Tabla 29'!A1" display="EU CCR5-B - Composición de las garantías reales para las exposiciones al riesgo de contraparte "/>
    <hyperlink ref="C33" location="'Tabla 30'!A1" display="EU CCR6 - Exposiciones a derivados de crédito "/>
    <hyperlink ref="C34" location="'Tabla 31.'!A1" display="EU CCR2- Riesgo de crédito. Requerimiento de capital por ajuste de valoración del crédito (CVA) "/>
    <hyperlink ref="C35" location="'Tabla 32.'!A1" display="EU CCR8- Exposiciones frente a entidades de contrapartida central "/>
    <hyperlink ref="C36" location="'Tabla 33'!A1" display="SEC1- Exposiciones de titulización en la cartera de inversión  "/>
    <hyperlink ref="C37" location="'Tabla 34'!A1" display="SEC3- Exposiciones de titulización en la cartera bancaria y requerimientos de capital regulador asociados (banco que actúa como originador)"/>
    <hyperlink ref="C38" location="'Tabla 35'!A1" display="SEC4 - Exposiciones de titulización en la cartera bancaria y requerimientos de capital regulador asociados (banco que actúa como inversor)"/>
    <hyperlink ref="C39" location="'Tabla 36'!A1" display="EU-MR1- Riesgo de mercado calculado con el método estándar "/>
    <hyperlink ref="C40" location="'Tabla 37'!A1" display="EU MR3- Valores según el método IMA para las carteras de negociación "/>
    <hyperlink ref="C41" location="'Tabla 38'!A1" display="EU MR2-A - Riesgo de mercado según el método de modelos internos "/>
    <hyperlink ref="C42" location="'Tabla 39'!A1" display="EU MR2-B - Estado de flujos de APR de exposiciones al riesgo de mercado según el método IMA "/>
    <hyperlink ref="C43" location="'Tabla 40'!A1" display="LRSum- Resumen de la conciliación de los activos contables y las exposiciones correspondientes a la Ratio de Apalancamiento"/>
    <hyperlink ref="C7" location="'Tabla 4'!A1" display="NIIF9-FL: Comparación de los fondos propios y de las ratios de capital y de apalancamiento de las entidades con y sin la aplicación de las disposiciones transitorias de la NIIF9 o de Expected Credit Losses (ECL) análogas"/>
    <hyperlink ref="C11" location="'Tabla 8.'!A1" display="Estado de flujos de APR para el Método estándar de Riesgo de Crédito y Contraparte "/>
  </hyperlinks>
  <pageMargins left="0" right="0" top="0" bottom="0" header="0" footer="0"/>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F15"/>
  <sheetViews>
    <sheetView showGridLines="0" zoomScaleNormal="100" workbookViewId="0">
      <selection activeCell="C6" sqref="C6:C11"/>
    </sheetView>
  </sheetViews>
  <sheetFormatPr baseColWidth="10" defaultColWidth="9" defaultRowHeight="12.75"/>
  <cols>
    <col min="1" max="1" width="9" style="26"/>
    <col min="2" max="2" width="77.1640625" style="26" customWidth="1"/>
    <col min="3" max="3" width="29" style="26" customWidth="1"/>
    <col min="4" max="16384" width="9" style="26"/>
  </cols>
  <sheetData>
    <row r="2" spans="2:6" ht="27" customHeight="1">
      <c r="B2" s="714" t="s">
        <v>856</v>
      </c>
      <c r="C2" s="714"/>
    </row>
    <row r="3" spans="2:6">
      <c r="B3" s="42"/>
      <c r="C3" s="42"/>
    </row>
    <row r="4" spans="2:6">
      <c r="B4" s="42"/>
      <c r="C4" s="42"/>
    </row>
    <row r="5" spans="2:6" s="21" customFormat="1" ht="39.75">
      <c r="B5" s="22" t="s">
        <v>776</v>
      </c>
      <c r="C5" s="675" t="s">
        <v>891</v>
      </c>
    </row>
    <row r="6" spans="2:6" ht="14.25">
      <c r="B6" s="242" t="s">
        <v>409</v>
      </c>
      <c r="C6" s="617">
        <v>19783</v>
      </c>
      <c r="E6" s="621"/>
      <c r="F6" s="621"/>
    </row>
    <row r="7" spans="2:6" ht="38.25">
      <c r="B7" s="146" t="s">
        <v>410</v>
      </c>
      <c r="C7" s="618">
        <v>3339.7150000000001</v>
      </c>
      <c r="E7" s="621"/>
      <c r="F7" s="621"/>
    </row>
    <row r="8" spans="2:6" ht="15.75" customHeight="1">
      <c r="B8" s="148" t="s">
        <v>411</v>
      </c>
      <c r="C8" s="619">
        <v>-1617.7829999999999</v>
      </c>
    </row>
    <row r="9" spans="2:6">
      <c r="B9" s="148" t="s">
        <v>412</v>
      </c>
      <c r="C9" s="619">
        <v>-1739</v>
      </c>
    </row>
    <row r="10" spans="2:6">
      <c r="B10" s="241" t="s">
        <v>413</v>
      </c>
      <c r="C10" s="620">
        <v>-748.43100000000049</v>
      </c>
    </row>
    <row r="11" spans="2:6">
      <c r="B11" s="252" t="s">
        <v>406</v>
      </c>
      <c r="C11" s="617">
        <v>19017.501</v>
      </c>
    </row>
    <row r="12" spans="2:6" ht="12" customHeight="1">
      <c r="B12" s="683" t="s">
        <v>904</v>
      </c>
      <c r="C12" s="19"/>
    </row>
    <row r="13" spans="2:6" ht="12" customHeight="1" thickBot="1">
      <c r="B13" s="684" t="s">
        <v>905</v>
      </c>
      <c r="C13" s="42"/>
    </row>
    <row r="14" spans="2:6" ht="12" customHeight="1">
      <c r="B14" s="715"/>
      <c r="C14" s="715"/>
      <c r="D14" s="694" t="s">
        <v>930</v>
      </c>
      <c r="E14" s="695"/>
    </row>
    <row r="15" spans="2:6" ht="13.5" thickBot="1">
      <c r="D15" s="696"/>
      <c r="E15" s="697"/>
    </row>
  </sheetData>
  <mergeCells count="3">
    <mergeCell ref="B2:C2"/>
    <mergeCell ref="B14:C14"/>
    <mergeCell ref="D14:E15"/>
  </mergeCells>
  <hyperlinks>
    <hyperlink ref="D14:E15" location="'Índice de tablas'!B2" display="HOM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F19"/>
  <sheetViews>
    <sheetView showGridLines="0" zoomScaleNormal="100" workbookViewId="0">
      <selection activeCell="I5" sqref="I5"/>
    </sheetView>
  </sheetViews>
  <sheetFormatPr baseColWidth="10" defaultColWidth="8.83203125" defaultRowHeight="12.75"/>
  <cols>
    <col min="1" max="1" width="8.83203125" style="1"/>
    <col min="2" max="2" width="93" style="1" customWidth="1"/>
    <col min="3" max="3" width="26.5" style="1" customWidth="1"/>
    <col min="4" max="16384" width="8.83203125" style="1"/>
  </cols>
  <sheetData>
    <row r="2" spans="2:6">
      <c r="B2" s="716" t="s">
        <v>857</v>
      </c>
      <c r="C2" s="716"/>
    </row>
    <row r="3" spans="2:6">
      <c r="B3" s="3"/>
      <c r="C3" s="3"/>
    </row>
    <row r="4" spans="2:6">
      <c r="B4" s="3"/>
      <c r="C4" s="3"/>
    </row>
    <row r="5" spans="2:6" s="8" customFormat="1" ht="30" customHeight="1">
      <c r="B5" s="8" t="s">
        <v>776</v>
      </c>
      <c r="C5" s="474" t="s">
        <v>408</v>
      </c>
    </row>
    <row r="6" spans="2:6" s="9" customFormat="1">
      <c r="B6" s="139" t="s">
        <v>399</v>
      </c>
      <c r="C6" s="74">
        <v>13884</v>
      </c>
      <c r="E6" s="8"/>
      <c r="F6" s="8"/>
    </row>
    <row r="7" spans="2:6" s="9" customFormat="1">
      <c r="B7" s="140" t="s">
        <v>400</v>
      </c>
      <c r="C7" s="141">
        <v>3761.8229999999999</v>
      </c>
      <c r="E7" s="8"/>
      <c r="F7" s="8"/>
    </row>
    <row r="8" spans="2:6" s="9" customFormat="1" ht="25.5">
      <c r="B8" s="71" t="s">
        <v>401</v>
      </c>
      <c r="C8" s="76">
        <v>-2390.2719999999999</v>
      </c>
      <c r="E8" s="8"/>
      <c r="F8" s="8"/>
    </row>
    <row r="9" spans="2:6" s="9" customFormat="1" ht="25.5">
      <c r="B9" s="71" t="s">
        <v>402</v>
      </c>
      <c r="C9" s="76">
        <v>-1245.5519999999999</v>
      </c>
      <c r="E9" s="8"/>
      <c r="F9" s="8"/>
    </row>
    <row r="10" spans="2:6" s="9" customFormat="1">
      <c r="B10" s="71" t="s">
        <v>403</v>
      </c>
      <c r="C10" s="72">
        <v>499.50700000000001</v>
      </c>
    </row>
    <row r="11" spans="2:6" s="9" customFormat="1">
      <c r="B11" s="71" t="s">
        <v>404</v>
      </c>
      <c r="C11" s="76">
        <v>-117.468</v>
      </c>
    </row>
    <row r="12" spans="2:6" s="9" customFormat="1">
      <c r="B12" s="71" t="s">
        <v>405</v>
      </c>
      <c r="C12" s="72">
        <v>-32.963000000000001</v>
      </c>
    </row>
    <row r="13" spans="2:6" s="9" customFormat="1">
      <c r="B13" s="77" t="s">
        <v>398</v>
      </c>
      <c r="C13" s="72">
        <v>-28.074999999999999</v>
      </c>
      <c r="F13" s="554"/>
    </row>
    <row r="14" spans="2:6" s="9" customFormat="1">
      <c r="B14" s="139" t="s">
        <v>406</v>
      </c>
      <c r="C14" s="74">
        <v>14331</v>
      </c>
      <c r="E14" s="554"/>
    </row>
    <row r="15" spans="2:6" s="9" customFormat="1" ht="25.5">
      <c r="B15" s="140" t="s">
        <v>407</v>
      </c>
      <c r="C15" s="142">
        <v>-300.55500000000001</v>
      </c>
    </row>
    <row r="16" spans="2:6" s="9" customFormat="1" ht="18.75" customHeight="1">
      <c r="B16" s="771" t="s">
        <v>933</v>
      </c>
      <c r="C16" s="143">
        <v>872.07899999999995</v>
      </c>
    </row>
    <row r="17" spans="2:5" ht="13.5" thickBot="1">
      <c r="B17" s="682" t="s">
        <v>903</v>
      </c>
      <c r="C17" s="553"/>
    </row>
    <row r="18" spans="2:5">
      <c r="D18" s="694" t="s">
        <v>930</v>
      </c>
      <c r="E18" s="695"/>
    </row>
    <row r="19" spans="2:5" ht="13.5" thickBot="1">
      <c r="D19" s="696"/>
      <c r="E19" s="697"/>
    </row>
  </sheetData>
  <mergeCells count="2">
    <mergeCell ref="B2:C2"/>
    <mergeCell ref="D18:E19"/>
  </mergeCells>
  <hyperlinks>
    <hyperlink ref="E7:F8" location="'Índice de tablas'!B2" display="Home"/>
    <hyperlink ref="D18:E19" location="'Índice de tablas'!B2" display="HOM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L31"/>
  <sheetViews>
    <sheetView showGridLines="0" zoomScaleNormal="100" workbookViewId="0">
      <selection activeCell="B42" sqref="B42"/>
    </sheetView>
  </sheetViews>
  <sheetFormatPr baseColWidth="10" defaultColWidth="9" defaultRowHeight="12.75"/>
  <cols>
    <col min="1" max="1" width="9" style="433"/>
    <col min="2" max="2" width="39.33203125" style="433" customWidth="1"/>
    <col min="3" max="3" width="18.1640625" style="433" customWidth="1"/>
    <col min="4" max="4" width="21.1640625" style="433" customWidth="1"/>
    <col min="5" max="5" width="17.5" style="433" customWidth="1"/>
    <col min="6" max="6" width="21" style="433" customWidth="1"/>
    <col min="7" max="7" width="16.6640625" style="433" customWidth="1"/>
    <col min="8" max="8" width="21" style="433" customWidth="1"/>
    <col min="9" max="11" width="9" style="433"/>
    <col min="12" max="12" width="9.83203125" style="433" bestFit="1" customWidth="1"/>
    <col min="13" max="16384" width="9" style="433"/>
  </cols>
  <sheetData>
    <row r="2" spans="2:8">
      <c r="B2" s="717" t="s">
        <v>859</v>
      </c>
      <c r="C2" s="718"/>
      <c r="D2" s="718"/>
      <c r="E2" s="718"/>
      <c r="F2" s="718"/>
      <c r="G2" s="718"/>
      <c r="H2" s="718"/>
    </row>
    <row r="3" spans="2:8">
      <c r="B3" s="442"/>
      <c r="C3" s="442"/>
      <c r="D3" s="442"/>
      <c r="E3" s="442"/>
      <c r="F3" s="442"/>
      <c r="G3" s="442"/>
      <c r="H3" s="442"/>
    </row>
    <row r="4" spans="2:8">
      <c r="B4" s="442"/>
      <c r="C4" s="442"/>
      <c r="D4" s="442"/>
      <c r="E4" s="442"/>
      <c r="F4" s="442"/>
      <c r="G4" s="442"/>
      <c r="H4" s="442"/>
    </row>
    <row r="5" spans="2:8" s="438" customFormat="1">
      <c r="B5" s="438" t="s">
        <v>778</v>
      </c>
      <c r="C5" s="719" t="s">
        <v>442</v>
      </c>
      <c r="D5" s="719"/>
      <c r="E5" s="719" t="s">
        <v>443</v>
      </c>
      <c r="F5" s="719"/>
      <c r="G5" s="720" t="s">
        <v>127</v>
      </c>
      <c r="H5" s="719"/>
    </row>
    <row r="6" spans="2:8" s="438" customFormat="1" ht="25.5">
      <c r="B6" s="441"/>
      <c r="C6" s="440" t="s">
        <v>444</v>
      </c>
      <c r="D6" s="439" t="s">
        <v>445</v>
      </c>
      <c r="E6" s="440" t="s">
        <v>444</v>
      </c>
      <c r="F6" s="439" t="s">
        <v>445</v>
      </c>
      <c r="G6" s="440" t="s">
        <v>444</v>
      </c>
      <c r="H6" s="439" t="s">
        <v>445</v>
      </c>
    </row>
    <row r="7" spans="2:8">
      <c r="B7" s="434" t="s">
        <v>808</v>
      </c>
      <c r="C7" s="629">
        <v>203663</v>
      </c>
      <c r="D7" s="629">
        <v>16293.04</v>
      </c>
      <c r="E7" s="629">
        <v>3200</v>
      </c>
      <c r="F7" s="629">
        <v>256</v>
      </c>
      <c r="G7" s="629">
        <v>206863</v>
      </c>
      <c r="H7" s="629">
        <v>16549.04</v>
      </c>
    </row>
    <row r="8" spans="2:8">
      <c r="B8" s="437" t="s">
        <v>446</v>
      </c>
      <c r="C8" s="630">
        <v>1571</v>
      </c>
      <c r="D8" s="630">
        <v>126</v>
      </c>
      <c r="E8" s="630">
        <v>-103</v>
      </c>
      <c r="F8" s="630">
        <v>-8</v>
      </c>
      <c r="G8" s="630">
        <v>1469.0650213426611</v>
      </c>
      <c r="H8" s="630">
        <v>117.52520170741289</v>
      </c>
    </row>
    <row r="9" spans="2:8">
      <c r="B9" s="436" t="s">
        <v>447</v>
      </c>
      <c r="C9" s="630">
        <v>636.37269217320522</v>
      </c>
      <c r="D9" s="630">
        <v>50.909815373856418</v>
      </c>
      <c r="E9" s="630">
        <v>-8.3407135158719132</v>
      </c>
      <c r="F9" s="630">
        <v>-0.66725708126975303</v>
      </c>
      <c r="G9" s="630">
        <v>628.0319786573333</v>
      </c>
      <c r="H9" s="630">
        <v>50.242558292586665</v>
      </c>
    </row>
    <row r="10" spans="2:8">
      <c r="B10" s="436" t="s">
        <v>448</v>
      </c>
      <c r="C10" s="630">
        <v>0</v>
      </c>
      <c r="D10" s="630">
        <v>0</v>
      </c>
      <c r="E10" s="630">
        <v>0</v>
      </c>
      <c r="F10" s="630">
        <v>0</v>
      </c>
      <c r="G10" s="630">
        <v>0</v>
      </c>
      <c r="H10" s="630">
        <v>0</v>
      </c>
    </row>
    <row r="11" spans="2:8">
      <c r="B11" s="436" t="s">
        <v>449</v>
      </c>
      <c r="C11" s="630">
        <v>0</v>
      </c>
      <c r="D11" s="630">
        <v>0</v>
      </c>
      <c r="E11" s="630">
        <v>0</v>
      </c>
      <c r="F11" s="630">
        <v>0</v>
      </c>
      <c r="G11" s="630">
        <v>0</v>
      </c>
      <c r="H11" s="630">
        <v>0</v>
      </c>
    </row>
    <row r="12" spans="2:8">
      <c r="B12" s="436" t="s">
        <v>450</v>
      </c>
      <c r="C12" s="630">
        <v>0</v>
      </c>
      <c r="D12" s="630">
        <v>0</v>
      </c>
      <c r="E12" s="630">
        <v>0</v>
      </c>
      <c r="F12" s="630">
        <v>0</v>
      </c>
      <c r="G12" s="630">
        <v>0</v>
      </c>
      <c r="H12" s="630">
        <v>0</v>
      </c>
    </row>
    <row r="13" spans="2:8">
      <c r="B13" s="436" t="s">
        <v>451</v>
      </c>
      <c r="C13" s="630">
        <v>-1090.531583499597</v>
      </c>
      <c r="D13" s="630">
        <v>-87.242526679967767</v>
      </c>
      <c r="E13" s="630">
        <v>-15.968416500388766</v>
      </c>
      <c r="F13" s="630">
        <v>-1.2774733200311013</v>
      </c>
      <c r="G13" s="630">
        <v>-1106.4999999999857</v>
      </c>
      <c r="H13" s="630">
        <v>-88.519999999998859</v>
      </c>
    </row>
    <row r="14" spans="2:8">
      <c r="B14" s="435" t="s">
        <v>452</v>
      </c>
      <c r="C14" s="630">
        <v>0</v>
      </c>
      <c r="D14" s="630">
        <v>0</v>
      </c>
      <c r="E14" s="630">
        <v>0</v>
      </c>
      <c r="F14" s="630">
        <v>0</v>
      </c>
      <c r="G14" s="630">
        <v>0</v>
      </c>
      <c r="H14" s="630">
        <v>0</v>
      </c>
    </row>
    <row r="15" spans="2:8" ht="16.5" customHeight="1">
      <c r="B15" s="434" t="s">
        <v>754</v>
      </c>
      <c r="C15" s="629">
        <v>204780</v>
      </c>
      <c r="D15" s="629">
        <v>16382</v>
      </c>
      <c r="E15" s="629">
        <v>3073</v>
      </c>
      <c r="F15" s="631">
        <v>246</v>
      </c>
      <c r="G15" s="629">
        <v>207853.59700000001</v>
      </c>
      <c r="H15" s="629">
        <v>16628.287759999999</v>
      </c>
    </row>
    <row r="17" spans="2:12">
      <c r="B17" s="551"/>
      <c r="C17" s="551"/>
      <c r="D17" s="551"/>
      <c r="E17" s="551"/>
      <c r="F17" s="551"/>
      <c r="G17" s="551"/>
      <c r="H17" s="551"/>
      <c r="I17" s="551"/>
    </row>
    <row r="18" spans="2:12" ht="13.9" customHeight="1">
      <c r="B18" s="438" t="s">
        <v>778</v>
      </c>
      <c r="C18" s="719" t="s">
        <v>442</v>
      </c>
      <c r="D18" s="719"/>
      <c r="E18" s="719" t="s">
        <v>443</v>
      </c>
      <c r="F18" s="719"/>
      <c r="G18" s="720" t="s">
        <v>127</v>
      </c>
      <c r="H18" s="719"/>
      <c r="I18" s="551"/>
    </row>
    <row r="19" spans="2:12" ht="25.5">
      <c r="B19" s="441"/>
      <c r="C19" s="440" t="s">
        <v>444</v>
      </c>
      <c r="D19" s="439" t="s">
        <v>445</v>
      </c>
      <c r="E19" s="440" t="s">
        <v>444</v>
      </c>
      <c r="F19" s="439" t="s">
        <v>445</v>
      </c>
      <c r="G19" s="440" t="s">
        <v>444</v>
      </c>
      <c r="H19" s="439" t="s">
        <v>445</v>
      </c>
      <c r="I19" s="551"/>
    </row>
    <row r="20" spans="2:12">
      <c r="B20" s="434" t="s">
        <v>874</v>
      </c>
      <c r="C20" s="629">
        <v>205493</v>
      </c>
      <c r="D20" s="629">
        <v>16439</v>
      </c>
      <c r="E20" s="629">
        <v>3060</v>
      </c>
      <c r="F20" s="629">
        <v>245</v>
      </c>
      <c r="G20" s="629">
        <v>208553</v>
      </c>
      <c r="H20" s="629">
        <v>16684</v>
      </c>
      <c r="I20" s="551"/>
      <c r="L20" s="552"/>
    </row>
    <row r="21" spans="2:12">
      <c r="B21" s="437" t="s">
        <v>875</v>
      </c>
      <c r="C21" s="630">
        <v>3338.8767435020145</v>
      </c>
      <c r="D21" s="630">
        <v>267.55013948016204</v>
      </c>
      <c r="E21" s="630">
        <v>151</v>
      </c>
      <c r="F21" s="630">
        <v>12.08</v>
      </c>
      <c r="G21" s="630">
        <v>3489.8767435020145</v>
      </c>
      <c r="H21" s="630">
        <v>279.63013948016203</v>
      </c>
      <c r="I21" s="551"/>
    </row>
    <row r="22" spans="2:12">
      <c r="B22" s="436" t="s">
        <v>876</v>
      </c>
      <c r="C22" s="630">
        <v>-451.09500000000003</v>
      </c>
      <c r="D22" s="630">
        <v>-36.087600000000002</v>
      </c>
      <c r="E22" s="630">
        <v>0</v>
      </c>
      <c r="F22" s="630">
        <v>0</v>
      </c>
      <c r="G22" s="630">
        <v>-451.09500000000003</v>
      </c>
      <c r="H22" s="630">
        <v>-36.087600000000002</v>
      </c>
      <c r="I22" s="551"/>
    </row>
    <row r="23" spans="2:12">
      <c r="B23" s="436" t="s">
        <v>877</v>
      </c>
      <c r="C23" s="630">
        <v>0</v>
      </c>
      <c r="D23" s="630">
        <v>0</v>
      </c>
      <c r="E23" s="630">
        <v>0</v>
      </c>
      <c r="F23" s="630">
        <v>0</v>
      </c>
      <c r="G23" s="630">
        <v>0</v>
      </c>
      <c r="H23" s="630">
        <v>0</v>
      </c>
      <c r="I23" s="551"/>
    </row>
    <row r="24" spans="2:12">
      <c r="B24" s="436" t="s">
        <v>878</v>
      </c>
      <c r="C24" s="630">
        <v>0</v>
      </c>
      <c r="D24" s="630">
        <v>0</v>
      </c>
      <c r="E24" s="630">
        <v>0</v>
      </c>
      <c r="F24" s="630">
        <v>0</v>
      </c>
      <c r="G24" s="630">
        <v>0</v>
      </c>
      <c r="H24" s="630">
        <v>0</v>
      </c>
      <c r="I24" s="551"/>
    </row>
    <row r="25" spans="2:12">
      <c r="B25" s="436" t="s">
        <v>879</v>
      </c>
      <c r="C25" s="630">
        <v>0</v>
      </c>
      <c r="D25" s="630">
        <v>0</v>
      </c>
      <c r="E25" s="630">
        <v>0</v>
      </c>
      <c r="F25" s="630">
        <v>0</v>
      </c>
      <c r="G25" s="630">
        <v>0</v>
      </c>
      <c r="H25" s="630">
        <v>0</v>
      </c>
      <c r="I25" s="551"/>
    </row>
    <row r="26" spans="2:12">
      <c r="B26" s="436" t="s">
        <v>880</v>
      </c>
      <c r="C26" s="630">
        <v>-4717.7817435020143</v>
      </c>
      <c r="D26" s="630">
        <v>-377.42253948016116</v>
      </c>
      <c r="E26" s="630">
        <v>-11</v>
      </c>
      <c r="F26" s="630">
        <v>-0.88</v>
      </c>
      <c r="G26" s="630">
        <v>-4728.7817435020143</v>
      </c>
      <c r="H26" s="630">
        <v>-378.30253948016116</v>
      </c>
      <c r="I26" s="551"/>
    </row>
    <row r="27" spans="2:12">
      <c r="B27" s="435" t="s">
        <v>881</v>
      </c>
      <c r="C27" s="630">
        <v>0</v>
      </c>
      <c r="D27" s="630">
        <v>0</v>
      </c>
      <c r="E27" s="630">
        <v>0</v>
      </c>
      <c r="F27" s="630">
        <v>0</v>
      </c>
      <c r="G27" s="630">
        <v>0</v>
      </c>
      <c r="H27" s="630">
        <v>0</v>
      </c>
      <c r="I27" s="551"/>
    </row>
    <row r="28" spans="2:12">
      <c r="B28" s="434" t="s">
        <v>808</v>
      </c>
      <c r="C28" s="629">
        <v>203663</v>
      </c>
      <c r="D28" s="629">
        <v>16293.04</v>
      </c>
      <c r="E28" s="629">
        <v>3200</v>
      </c>
      <c r="F28" s="631">
        <v>256</v>
      </c>
      <c r="G28" s="629">
        <v>206863</v>
      </c>
      <c r="H28" s="629">
        <v>16549.04</v>
      </c>
      <c r="I28" s="551"/>
    </row>
    <row r="29" spans="2:12" ht="13.5" thickBot="1">
      <c r="B29" s="551"/>
      <c r="C29" s="551"/>
      <c r="D29" s="551"/>
      <c r="E29" s="551"/>
      <c r="F29" s="551"/>
      <c r="G29" s="551"/>
      <c r="H29" s="551"/>
      <c r="I29" s="551"/>
    </row>
    <row r="30" spans="2:12">
      <c r="G30" s="694" t="s">
        <v>930</v>
      </c>
      <c r="H30" s="695"/>
    </row>
    <row r="31" spans="2:12" ht="13.5" thickBot="1">
      <c r="G31" s="696"/>
      <c r="H31" s="697"/>
    </row>
  </sheetData>
  <mergeCells count="8">
    <mergeCell ref="G30:H31"/>
    <mergeCell ref="B2:H2"/>
    <mergeCell ref="C5:D5"/>
    <mergeCell ref="E5:F5"/>
    <mergeCell ref="G5:H5"/>
    <mergeCell ref="C18:D18"/>
    <mergeCell ref="E18:F18"/>
    <mergeCell ref="G18:H18"/>
  </mergeCells>
  <hyperlinks>
    <hyperlink ref="G30:H31" location="'Índice de tablas'!B2" display="HOME"/>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H31"/>
  <sheetViews>
    <sheetView showGridLines="0" zoomScaleNormal="100" workbookViewId="0">
      <selection activeCell="G30" sqref="G30:H31"/>
    </sheetView>
  </sheetViews>
  <sheetFormatPr baseColWidth="10" defaultColWidth="9" defaultRowHeight="12.75"/>
  <cols>
    <col min="1" max="1" width="9" style="433"/>
    <col min="2" max="2" width="37.5" style="433" customWidth="1"/>
    <col min="3" max="3" width="16.1640625" style="433" customWidth="1"/>
    <col min="4" max="4" width="21.83203125" style="433" customWidth="1"/>
    <col min="5" max="5" width="20.33203125" style="433" customWidth="1"/>
    <col min="6" max="6" width="22.6640625" style="433" customWidth="1"/>
    <col min="7" max="7" width="20.33203125" style="433" customWidth="1"/>
    <col min="8" max="8" width="22.5" style="433" customWidth="1"/>
    <col min="9" max="16384" width="9" style="433"/>
  </cols>
  <sheetData>
    <row r="2" spans="2:8">
      <c r="B2" s="718" t="s">
        <v>858</v>
      </c>
      <c r="C2" s="718"/>
      <c r="D2" s="718"/>
      <c r="E2" s="718"/>
      <c r="F2" s="718"/>
      <c r="G2" s="718"/>
      <c r="H2" s="718"/>
    </row>
    <row r="3" spans="2:8">
      <c r="B3" s="442"/>
      <c r="C3" s="442"/>
      <c r="D3" s="442"/>
      <c r="E3" s="442"/>
      <c r="F3" s="442"/>
      <c r="G3" s="442"/>
      <c r="H3" s="442"/>
    </row>
    <row r="4" spans="2:8">
      <c r="B4" s="442"/>
      <c r="C4" s="442"/>
      <c r="D4" s="442"/>
      <c r="E4" s="442"/>
      <c r="F4" s="442"/>
      <c r="G4" s="442"/>
      <c r="H4" s="442"/>
    </row>
    <row r="5" spans="2:8" s="438" customFormat="1">
      <c r="B5" s="438" t="s">
        <v>778</v>
      </c>
      <c r="C5" s="719" t="s">
        <v>442</v>
      </c>
      <c r="D5" s="719"/>
      <c r="E5" s="719" t="s">
        <v>443</v>
      </c>
      <c r="F5" s="719"/>
      <c r="G5" s="720" t="s">
        <v>127</v>
      </c>
      <c r="H5" s="719"/>
    </row>
    <row r="6" spans="2:8" ht="25.5">
      <c r="B6" s="446"/>
      <c r="C6" s="446" t="s">
        <v>694</v>
      </c>
      <c r="D6" s="445" t="s">
        <v>504</v>
      </c>
      <c r="E6" s="445" t="s">
        <v>694</v>
      </c>
      <c r="F6" s="445" t="s">
        <v>504</v>
      </c>
      <c r="G6" s="445" t="s">
        <v>694</v>
      </c>
      <c r="H6" s="445" t="s">
        <v>504</v>
      </c>
    </row>
    <row r="7" spans="2:8">
      <c r="B7" s="434" t="s">
        <v>808</v>
      </c>
      <c r="C7" s="632">
        <v>75747</v>
      </c>
      <c r="D7" s="632">
        <v>6059.76</v>
      </c>
      <c r="E7" s="632">
        <v>5014</v>
      </c>
      <c r="F7" s="633">
        <v>401.12</v>
      </c>
      <c r="G7" s="632">
        <v>80760.59</v>
      </c>
      <c r="H7" s="632">
        <v>6460.8472000000002</v>
      </c>
    </row>
    <row r="8" spans="2:8">
      <c r="B8" s="437" t="s">
        <v>446</v>
      </c>
      <c r="C8" s="630">
        <v>3173</v>
      </c>
      <c r="D8" s="630">
        <v>253.47427346614541</v>
      </c>
      <c r="E8" s="630">
        <v>74</v>
      </c>
      <c r="F8" s="630">
        <v>6.3436221111941666</v>
      </c>
      <c r="G8" s="630">
        <v>3248.1336947167551</v>
      </c>
      <c r="H8" s="630">
        <v>259.85069557734039</v>
      </c>
    </row>
    <row r="9" spans="2:8">
      <c r="B9" s="436" t="s">
        <v>447</v>
      </c>
      <c r="C9" s="630">
        <v>-937.25962095406521</v>
      </c>
      <c r="D9" s="630">
        <v>-74.980769676325224</v>
      </c>
      <c r="E9" s="630">
        <v>-434.19926093931701</v>
      </c>
      <c r="F9" s="630">
        <v>-34.73594087514536</v>
      </c>
      <c r="G9" s="630">
        <v>-1371.4588818933821</v>
      </c>
      <c r="H9" s="630">
        <v>-109.71671055147057</v>
      </c>
    </row>
    <row r="10" spans="2:8">
      <c r="B10" s="436" t="s">
        <v>448</v>
      </c>
      <c r="C10" s="630">
        <v>0</v>
      </c>
      <c r="D10" s="630">
        <v>0</v>
      </c>
      <c r="E10" s="630">
        <v>0</v>
      </c>
      <c r="F10" s="630">
        <v>0</v>
      </c>
      <c r="G10" s="630">
        <v>0</v>
      </c>
      <c r="H10" s="630">
        <v>0</v>
      </c>
    </row>
    <row r="11" spans="2:8">
      <c r="B11" s="436" t="s">
        <v>449</v>
      </c>
      <c r="C11" s="630">
        <v>0</v>
      </c>
      <c r="D11" s="630">
        <v>0</v>
      </c>
      <c r="E11" s="630">
        <v>0</v>
      </c>
      <c r="F11" s="630">
        <v>0</v>
      </c>
      <c r="G11" s="630">
        <v>0</v>
      </c>
      <c r="H11" s="630">
        <v>0</v>
      </c>
    </row>
    <row r="12" spans="2:8">
      <c r="B12" s="436" t="s">
        <v>450</v>
      </c>
      <c r="C12" s="630">
        <v>0</v>
      </c>
      <c r="D12" s="630">
        <v>0</v>
      </c>
      <c r="E12" s="630">
        <v>0</v>
      </c>
      <c r="F12" s="630">
        <v>0</v>
      </c>
      <c r="G12" s="630">
        <v>0</v>
      </c>
      <c r="H12" s="630">
        <v>0</v>
      </c>
    </row>
    <row r="13" spans="2:8">
      <c r="B13" s="436" t="s">
        <v>451</v>
      </c>
      <c r="C13" s="630">
        <v>534.73920262723811</v>
      </c>
      <c r="D13" s="630">
        <v>42.779136210179047</v>
      </c>
      <c r="E13" s="630">
        <v>31.949984549390212</v>
      </c>
      <c r="F13" s="630">
        <v>2.5559987639512172</v>
      </c>
      <c r="G13" s="630">
        <v>566.68918717662837</v>
      </c>
      <c r="H13" s="630">
        <v>45.33513497413027</v>
      </c>
    </row>
    <row r="14" spans="2:8">
      <c r="B14" s="444" t="s">
        <v>452</v>
      </c>
      <c r="C14" s="630">
        <v>0</v>
      </c>
      <c r="D14" s="630">
        <v>0</v>
      </c>
      <c r="E14" s="630">
        <v>0</v>
      </c>
      <c r="F14" s="630">
        <v>0</v>
      </c>
      <c r="G14" s="630">
        <v>0</v>
      </c>
      <c r="H14" s="630">
        <v>0</v>
      </c>
    </row>
    <row r="15" spans="2:8" ht="16.5" customHeight="1">
      <c r="B15" s="443" t="s">
        <v>754</v>
      </c>
      <c r="C15" s="632">
        <v>78518</v>
      </c>
      <c r="D15" s="632">
        <v>6281.0326399999994</v>
      </c>
      <c r="E15" s="632">
        <v>4686</v>
      </c>
      <c r="F15" s="632">
        <v>375.28368</v>
      </c>
      <c r="G15" s="632">
        <v>83203.953999999998</v>
      </c>
      <c r="H15" s="632">
        <v>6656.3163199999999</v>
      </c>
    </row>
    <row r="17" spans="1:8" ht="13.9" customHeight="1">
      <c r="A17" s="551"/>
      <c r="B17" s="551"/>
      <c r="C17" s="551"/>
      <c r="D17" s="551"/>
      <c r="E17" s="551"/>
      <c r="F17" s="551"/>
      <c r="G17" s="551"/>
      <c r="H17" s="551"/>
    </row>
    <row r="18" spans="1:8" ht="13.9" customHeight="1">
      <c r="A18" s="551"/>
      <c r="B18" s="438" t="s">
        <v>778</v>
      </c>
      <c r="C18" s="719" t="s">
        <v>442</v>
      </c>
      <c r="D18" s="719"/>
      <c r="E18" s="719" t="s">
        <v>443</v>
      </c>
      <c r="F18" s="719"/>
      <c r="G18" s="720" t="s">
        <v>127</v>
      </c>
      <c r="H18" s="719"/>
    </row>
    <row r="19" spans="1:8" ht="29.45" customHeight="1">
      <c r="A19" s="551"/>
      <c r="B19" s="446"/>
      <c r="C19" s="446" t="s">
        <v>694</v>
      </c>
      <c r="D19" s="445" t="s">
        <v>504</v>
      </c>
      <c r="E19" s="445" t="s">
        <v>694</v>
      </c>
      <c r="F19" s="445" t="s">
        <v>504</v>
      </c>
      <c r="G19" s="445" t="s">
        <v>694</v>
      </c>
      <c r="H19" s="445" t="s">
        <v>504</v>
      </c>
    </row>
    <row r="20" spans="1:8">
      <c r="A20" s="551"/>
      <c r="B20" s="443" t="s">
        <v>874</v>
      </c>
      <c r="C20" s="632">
        <v>78624</v>
      </c>
      <c r="D20" s="632">
        <v>6290</v>
      </c>
      <c r="E20" s="632">
        <v>4784</v>
      </c>
      <c r="F20" s="632">
        <v>383</v>
      </c>
      <c r="G20" s="632">
        <v>83408</v>
      </c>
      <c r="H20" s="632">
        <v>6673</v>
      </c>
    </row>
    <row r="21" spans="1:8">
      <c r="A21" s="551"/>
      <c r="B21" s="437" t="s">
        <v>875</v>
      </c>
      <c r="C21" s="630">
        <v>-3043</v>
      </c>
      <c r="D21" s="630">
        <v>-243.65999999999971</v>
      </c>
      <c r="E21" s="630">
        <v>251</v>
      </c>
      <c r="F21" s="630">
        <v>20.080000000000002</v>
      </c>
      <c r="G21" s="630">
        <v>-2792</v>
      </c>
      <c r="H21" s="630">
        <v>-223.5799999999997</v>
      </c>
    </row>
    <row r="22" spans="1:8">
      <c r="A22" s="551"/>
      <c r="B22" s="436" t="s">
        <v>876</v>
      </c>
      <c r="C22" s="630">
        <v>-150.25</v>
      </c>
      <c r="D22" s="630">
        <v>-12.02</v>
      </c>
      <c r="E22" s="630">
        <v>0</v>
      </c>
      <c r="F22" s="630">
        <v>0</v>
      </c>
      <c r="G22" s="630">
        <v>-150.25</v>
      </c>
      <c r="H22" s="630">
        <v>-12.02</v>
      </c>
    </row>
    <row r="23" spans="1:8">
      <c r="A23" s="551"/>
      <c r="B23" s="436" t="s">
        <v>877</v>
      </c>
      <c r="C23" s="630">
        <v>0</v>
      </c>
      <c r="D23" s="630">
        <v>0</v>
      </c>
      <c r="E23" s="630">
        <v>0</v>
      </c>
      <c r="F23" s="630">
        <v>0</v>
      </c>
      <c r="G23" s="630">
        <v>0</v>
      </c>
      <c r="H23" s="630">
        <v>0</v>
      </c>
    </row>
    <row r="24" spans="1:8">
      <c r="A24" s="551"/>
      <c r="B24" s="436" t="s">
        <v>878</v>
      </c>
      <c r="C24" s="630">
        <v>0</v>
      </c>
      <c r="D24" s="630">
        <v>0</v>
      </c>
      <c r="E24" s="630">
        <v>0</v>
      </c>
      <c r="F24" s="630">
        <v>0</v>
      </c>
      <c r="G24" s="630">
        <v>0</v>
      </c>
      <c r="H24" s="630">
        <v>0</v>
      </c>
    </row>
    <row r="25" spans="1:8">
      <c r="A25" s="551"/>
      <c r="B25" s="436" t="s">
        <v>879</v>
      </c>
      <c r="C25" s="630">
        <v>0</v>
      </c>
      <c r="D25" s="630">
        <v>0</v>
      </c>
      <c r="E25" s="630">
        <v>0</v>
      </c>
      <c r="F25" s="630">
        <v>0</v>
      </c>
      <c r="G25" s="630">
        <v>0</v>
      </c>
      <c r="H25" s="630">
        <v>0</v>
      </c>
    </row>
    <row r="26" spans="1:8">
      <c r="A26" s="551"/>
      <c r="B26" s="436" t="s">
        <v>880</v>
      </c>
      <c r="C26" s="630">
        <v>300</v>
      </c>
      <c r="D26" s="630">
        <v>24</v>
      </c>
      <c r="E26" s="630">
        <v>-21</v>
      </c>
      <c r="F26" s="630">
        <v>-1.68</v>
      </c>
      <c r="G26" s="630">
        <v>279</v>
      </c>
      <c r="H26" s="630">
        <v>22.32</v>
      </c>
    </row>
    <row r="27" spans="1:8">
      <c r="A27" s="551"/>
      <c r="B27" s="444" t="s">
        <v>881</v>
      </c>
      <c r="C27" s="630">
        <v>17</v>
      </c>
      <c r="D27" s="630">
        <v>1.36</v>
      </c>
      <c r="E27" s="630">
        <v>0</v>
      </c>
      <c r="F27" s="630">
        <v>0</v>
      </c>
      <c r="G27" s="630">
        <v>17</v>
      </c>
      <c r="H27" s="630">
        <v>1.36</v>
      </c>
    </row>
    <row r="28" spans="1:8">
      <c r="A28" s="551"/>
      <c r="B28" s="443" t="s">
        <v>808</v>
      </c>
      <c r="C28" s="632">
        <v>75747</v>
      </c>
      <c r="D28" s="632">
        <v>6059.70568</v>
      </c>
      <c r="E28" s="632">
        <v>5014.2690000000002</v>
      </c>
      <c r="F28" s="632">
        <v>401.14152000000001</v>
      </c>
      <c r="G28" s="632">
        <v>80760.59</v>
      </c>
      <c r="H28" s="632">
        <v>6460.8472000000002</v>
      </c>
    </row>
    <row r="29" spans="1:8" ht="13.5" thickBot="1">
      <c r="A29" s="551"/>
      <c r="B29" s="551"/>
      <c r="C29" s="551"/>
      <c r="D29" s="551"/>
      <c r="E29" s="551"/>
      <c r="F29" s="551"/>
      <c r="G29" s="551"/>
      <c r="H29" s="551"/>
    </row>
    <row r="30" spans="1:8">
      <c r="A30" s="551"/>
      <c r="B30" s="551"/>
      <c r="C30" s="551"/>
      <c r="D30" s="551"/>
      <c r="E30" s="551"/>
      <c r="F30" s="551"/>
      <c r="G30" s="694" t="s">
        <v>930</v>
      </c>
      <c r="H30" s="695"/>
    </row>
    <row r="31" spans="1:8" ht="13.5" thickBot="1">
      <c r="G31" s="696"/>
      <c r="H31" s="697"/>
    </row>
  </sheetData>
  <mergeCells count="8">
    <mergeCell ref="G30:H31"/>
    <mergeCell ref="B2:H2"/>
    <mergeCell ref="C5:D5"/>
    <mergeCell ref="E5:F5"/>
    <mergeCell ref="G5:H5"/>
    <mergeCell ref="C18:D18"/>
    <mergeCell ref="E18:F18"/>
    <mergeCell ref="G18:H18"/>
  </mergeCells>
  <hyperlinks>
    <hyperlink ref="C17:D18" location="'Índice de tablas'!B2" display="Home"/>
    <hyperlink ref="G30:H31" location="'Índice de tablas'!B2" display="HOM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H52"/>
  <sheetViews>
    <sheetView showGridLines="0" zoomScale="90" zoomScaleNormal="90" workbookViewId="0">
      <selection activeCell="B34" sqref="B34"/>
    </sheetView>
  </sheetViews>
  <sheetFormatPr baseColWidth="10" defaultColWidth="8.83203125" defaultRowHeight="12.75"/>
  <cols>
    <col min="1" max="1" width="8.83203125" style="1"/>
    <col min="2" max="2" width="87.1640625" style="1" customWidth="1"/>
    <col min="3" max="3" width="18.33203125" style="1" customWidth="1"/>
    <col min="4" max="4" width="19.83203125" style="1" customWidth="1"/>
    <col min="5" max="6" width="18.33203125" style="1" customWidth="1"/>
    <col min="7" max="7" width="27" style="1" customWidth="1"/>
    <col min="8" max="8" width="18.33203125" style="1" customWidth="1"/>
    <col min="9" max="9" width="13.33203125" style="1" customWidth="1"/>
    <col min="10" max="16384" width="8.83203125" style="1"/>
  </cols>
  <sheetData>
    <row r="2" spans="2:8">
      <c r="B2" s="14" t="s">
        <v>860</v>
      </c>
      <c r="C2" s="14"/>
      <c r="D2" s="14"/>
      <c r="E2" s="14"/>
      <c r="F2" s="14"/>
      <c r="G2" s="14"/>
      <c r="H2" s="14"/>
    </row>
    <row r="5" spans="2:8">
      <c r="C5" s="121" t="s">
        <v>57</v>
      </c>
      <c r="D5" s="121" t="s">
        <v>58</v>
      </c>
      <c r="E5" s="121" t="s">
        <v>59</v>
      </c>
      <c r="F5" s="121" t="s">
        <v>60</v>
      </c>
      <c r="G5" s="121" t="s">
        <v>61</v>
      </c>
      <c r="H5" s="121" t="s">
        <v>62</v>
      </c>
    </row>
    <row r="6" spans="2:8" ht="35.25" customHeight="1">
      <c r="C6" s="722" t="s">
        <v>888</v>
      </c>
      <c r="D6" s="722"/>
    </row>
    <row r="7" spans="2:8" ht="54" customHeight="1">
      <c r="B7" s="457" t="s">
        <v>775</v>
      </c>
      <c r="C7" s="457" t="s">
        <v>363</v>
      </c>
      <c r="D7" s="458" t="s">
        <v>364</v>
      </c>
      <c r="E7" s="458" t="s">
        <v>365</v>
      </c>
      <c r="F7" s="459" t="s">
        <v>359</v>
      </c>
      <c r="G7" s="457" t="s">
        <v>366</v>
      </c>
      <c r="H7" s="674" t="s">
        <v>887</v>
      </c>
    </row>
    <row r="8" spans="2:8">
      <c r="B8" s="122" t="s">
        <v>65</v>
      </c>
      <c r="C8" s="319">
        <v>219.57400000000001</v>
      </c>
      <c r="D8" s="319">
        <v>4873.0659999999998</v>
      </c>
      <c r="E8" s="319">
        <v>9.8019999999999996</v>
      </c>
      <c r="F8" s="320">
        <v>10</v>
      </c>
      <c r="G8" s="319">
        <v>6.1980000000000004</v>
      </c>
      <c r="H8" s="319">
        <v>5082.8379999999997</v>
      </c>
    </row>
    <row r="9" spans="2:8">
      <c r="B9" s="122" t="s">
        <v>15</v>
      </c>
      <c r="C9" s="319">
        <v>145.43899999999999</v>
      </c>
      <c r="D9" s="319">
        <v>32849.275999999998</v>
      </c>
      <c r="E9" s="319">
        <v>63.503</v>
      </c>
      <c r="F9" s="319">
        <v>16.873999999999999</v>
      </c>
      <c r="G9" s="319">
        <v>1.3640000000000001</v>
      </c>
      <c r="H9" s="319">
        <v>32931.212</v>
      </c>
    </row>
    <row r="10" spans="2:8">
      <c r="B10" s="124" t="s">
        <v>16</v>
      </c>
      <c r="C10" s="319">
        <v>5461.902</v>
      </c>
      <c r="D10" s="319">
        <v>126721.656</v>
      </c>
      <c r="E10" s="319">
        <v>3136.4070000000002</v>
      </c>
      <c r="F10" s="319">
        <v>5173.567</v>
      </c>
      <c r="G10" s="319">
        <v>-311.05</v>
      </c>
      <c r="H10" s="319">
        <v>129047.15100000001</v>
      </c>
    </row>
    <row r="11" spans="2:8">
      <c r="B11" s="125" t="s">
        <v>66</v>
      </c>
      <c r="C11" s="321">
        <v>238.21600000000001</v>
      </c>
      <c r="D11" s="321">
        <v>7498.3370000000004</v>
      </c>
      <c r="E11" s="321">
        <v>110.458</v>
      </c>
      <c r="F11" s="321">
        <v>1617.2550000000001</v>
      </c>
      <c r="G11" s="321">
        <v>1.4870000000000001</v>
      </c>
      <c r="H11" s="321">
        <v>7626.0950000000012</v>
      </c>
    </row>
    <row r="12" spans="2:8">
      <c r="B12" s="126" t="s">
        <v>67</v>
      </c>
      <c r="C12" s="321">
        <v>3174.1129999999998</v>
      </c>
      <c r="D12" s="321">
        <v>13870.485000000001</v>
      </c>
      <c r="E12" s="321">
        <v>1888.5920000000001</v>
      </c>
      <c r="F12" s="321">
        <v>0</v>
      </c>
      <c r="G12" s="321">
        <v>67.778000000000006</v>
      </c>
      <c r="H12" s="321">
        <v>15156.006000000001</v>
      </c>
    </row>
    <row r="13" spans="2:8">
      <c r="B13" s="126" t="s">
        <v>27</v>
      </c>
      <c r="C13" s="321">
        <v>2049.5729999999999</v>
      </c>
      <c r="D13" s="321">
        <v>105352.834</v>
      </c>
      <c r="E13" s="321">
        <v>1137.357</v>
      </c>
      <c r="F13" s="321">
        <v>3556.3119999999999</v>
      </c>
      <c r="G13" s="321">
        <v>-380.315</v>
      </c>
      <c r="H13" s="321">
        <v>106265.05</v>
      </c>
    </row>
    <row r="14" spans="2:8">
      <c r="B14" s="124" t="s">
        <v>17</v>
      </c>
      <c r="C14" s="319">
        <v>5192.8720000000003</v>
      </c>
      <c r="D14" s="319">
        <v>112209.037</v>
      </c>
      <c r="E14" s="319">
        <v>2711.0259999999998</v>
      </c>
      <c r="F14" s="319">
        <v>1711.7600000000002</v>
      </c>
      <c r="G14" s="319">
        <v>371.98599999999999</v>
      </c>
      <c r="H14" s="319">
        <v>114690.88299999999</v>
      </c>
    </row>
    <row r="15" spans="2:8">
      <c r="B15" s="126" t="s">
        <v>68</v>
      </c>
      <c r="C15" s="321">
        <v>4219.1840000000002</v>
      </c>
      <c r="D15" s="321">
        <v>78957.820999999996</v>
      </c>
      <c r="E15" s="321">
        <v>1547.866</v>
      </c>
      <c r="F15" s="321">
        <v>859.77100000000007</v>
      </c>
      <c r="G15" s="321">
        <v>355.726</v>
      </c>
      <c r="H15" s="321">
        <v>81629.138999999996</v>
      </c>
    </row>
    <row r="16" spans="2:8">
      <c r="B16" s="125" t="s">
        <v>69</v>
      </c>
      <c r="C16" s="321">
        <v>167.589</v>
      </c>
      <c r="D16" s="321">
        <v>21179.556</v>
      </c>
      <c r="E16" s="321">
        <v>487.64600000000002</v>
      </c>
      <c r="F16" s="321">
        <v>51.235999999999997</v>
      </c>
      <c r="G16" s="321">
        <v>-39.634</v>
      </c>
      <c r="H16" s="321">
        <v>20859.499</v>
      </c>
    </row>
    <row r="17" spans="2:8">
      <c r="B17" s="125" t="s">
        <v>70</v>
      </c>
      <c r="C17" s="321">
        <v>806.09899999999993</v>
      </c>
      <c r="D17" s="321">
        <v>12071.66</v>
      </c>
      <c r="E17" s="321">
        <v>675.51400000000001</v>
      </c>
      <c r="F17" s="321">
        <v>800.75300000000004</v>
      </c>
      <c r="G17" s="321">
        <v>55.893999999999998</v>
      </c>
      <c r="H17" s="321">
        <v>12202.244999999999</v>
      </c>
    </row>
    <row r="18" spans="2:8">
      <c r="B18" s="125" t="s">
        <v>71</v>
      </c>
      <c r="C18" s="321">
        <v>372.565</v>
      </c>
      <c r="D18" s="321">
        <v>3439.0169999999998</v>
      </c>
      <c r="E18" s="321">
        <v>233.56</v>
      </c>
      <c r="F18" s="321">
        <v>121.08199999999999</v>
      </c>
      <c r="G18" s="321">
        <v>35.162999999999997</v>
      </c>
      <c r="H18" s="321">
        <v>3578.0219999999999</v>
      </c>
    </row>
    <row r="19" spans="2:8">
      <c r="B19" s="125" t="s">
        <v>72</v>
      </c>
      <c r="C19" s="321">
        <v>433.53399999999999</v>
      </c>
      <c r="D19" s="321">
        <v>8632.643</v>
      </c>
      <c r="E19" s="321">
        <v>441.95400000000001</v>
      </c>
      <c r="F19" s="321">
        <v>679.67100000000005</v>
      </c>
      <c r="G19" s="321">
        <v>20.731000000000002</v>
      </c>
      <c r="H19" s="321">
        <v>8624.223</v>
      </c>
    </row>
    <row r="20" spans="2:8">
      <c r="B20" s="127" t="s">
        <v>73</v>
      </c>
      <c r="C20" s="320">
        <v>0</v>
      </c>
      <c r="D20" s="319">
        <v>7015.8419999999996</v>
      </c>
      <c r="E20" s="320">
        <v>0</v>
      </c>
      <c r="F20" s="320">
        <v>0</v>
      </c>
      <c r="G20" s="320">
        <v>0</v>
      </c>
      <c r="H20" s="319">
        <v>7015.8419999999996</v>
      </c>
    </row>
    <row r="21" spans="2:8">
      <c r="B21" s="128" t="s">
        <v>74</v>
      </c>
      <c r="C21" s="322">
        <v>11019.787</v>
      </c>
      <c r="D21" s="322">
        <v>283668.87699999998</v>
      </c>
      <c r="E21" s="322">
        <v>5920.7379999999994</v>
      </c>
      <c r="F21" s="322">
        <f>+SUM(F8:F10)+F14+F20</f>
        <v>6912.201</v>
      </c>
      <c r="G21" s="322">
        <v>68.49799999999999</v>
      </c>
      <c r="H21" s="322">
        <v>288767.92599999998</v>
      </c>
    </row>
    <row r="22" spans="2:8">
      <c r="B22" s="122" t="s">
        <v>65</v>
      </c>
      <c r="C22" s="319">
        <v>5.36</v>
      </c>
      <c r="D22" s="319">
        <v>104887.33100000001</v>
      </c>
      <c r="E22" s="319">
        <v>15.57</v>
      </c>
      <c r="F22" s="319">
        <v>5.5419999999999998</v>
      </c>
      <c r="G22" s="319">
        <v>-32.667000000000002</v>
      </c>
      <c r="H22" s="319">
        <v>104871.761</v>
      </c>
    </row>
    <row r="23" spans="2:8">
      <c r="B23" s="122" t="s">
        <v>75</v>
      </c>
      <c r="C23" s="319">
        <v>0</v>
      </c>
      <c r="D23" s="319">
        <v>10388.821</v>
      </c>
      <c r="E23" s="319">
        <v>15.522</v>
      </c>
      <c r="F23" s="319">
        <v>16.928999999999998</v>
      </c>
      <c r="G23" s="319">
        <v>7.8639999999999999</v>
      </c>
      <c r="H23" s="319">
        <v>10373.298999999999</v>
      </c>
    </row>
    <row r="24" spans="2:8">
      <c r="B24" s="122" t="s">
        <v>76</v>
      </c>
      <c r="C24" s="319">
        <v>0.626</v>
      </c>
      <c r="D24" s="319">
        <v>1080.201</v>
      </c>
      <c r="E24" s="319">
        <v>9.4130000000000003</v>
      </c>
      <c r="F24" s="319">
        <v>19.329000000000001</v>
      </c>
      <c r="G24" s="319">
        <v>5.1189999999999998</v>
      </c>
      <c r="H24" s="319">
        <v>1070.788</v>
      </c>
    </row>
    <row r="25" spans="2:8">
      <c r="B25" s="127" t="s">
        <v>12</v>
      </c>
      <c r="C25" s="320">
        <v>0</v>
      </c>
      <c r="D25" s="319">
        <v>69.072999999999993</v>
      </c>
      <c r="E25" s="319">
        <v>0</v>
      </c>
      <c r="F25" s="320">
        <v>0</v>
      </c>
      <c r="G25" s="319">
        <v>-0.63500000000000001</v>
      </c>
      <c r="H25" s="319">
        <v>69.072999999999993</v>
      </c>
    </row>
    <row r="26" spans="2:8">
      <c r="B26" s="122" t="s">
        <v>13</v>
      </c>
      <c r="C26" s="320">
        <v>0</v>
      </c>
      <c r="D26" s="320">
        <v>0</v>
      </c>
      <c r="E26" s="320">
        <v>0</v>
      </c>
      <c r="F26" s="320">
        <v>0</v>
      </c>
      <c r="G26" s="320">
        <v>0</v>
      </c>
      <c r="H26" s="320">
        <v>0</v>
      </c>
    </row>
    <row r="27" spans="2:8">
      <c r="B27" s="122" t="s">
        <v>15</v>
      </c>
      <c r="C27" s="319">
        <v>30.823</v>
      </c>
      <c r="D27" s="319">
        <v>24834.855</v>
      </c>
      <c r="E27" s="319">
        <v>0.91</v>
      </c>
      <c r="F27" s="319">
        <v>11.13</v>
      </c>
      <c r="G27" s="319">
        <v>-15.734</v>
      </c>
      <c r="H27" s="319">
        <v>24833.945</v>
      </c>
    </row>
    <row r="28" spans="2:8">
      <c r="B28" s="124" t="s">
        <v>16</v>
      </c>
      <c r="C28" s="319">
        <v>3881.5920000000001</v>
      </c>
      <c r="D28" s="319">
        <v>127351.11500000001</v>
      </c>
      <c r="E28" s="319">
        <v>1466.508</v>
      </c>
      <c r="F28" s="319">
        <v>15531.806</v>
      </c>
      <c r="G28" s="319">
        <v>-146.88399999999999</v>
      </c>
      <c r="H28" s="319">
        <v>125884.607</v>
      </c>
    </row>
    <row r="29" spans="2:8">
      <c r="B29" s="124" t="s">
        <v>17</v>
      </c>
      <c r="C29" s="319">
        <v>2825.6840000000002</v>
      </c>
      <c r="D29" s="319">
        <v>94709.921000000002</v>
      </c>
      <c r="E29" s="319">
        <v>1605.5419999999999</v>
      </c>
      <c r="F29" s="319">
        <v>3631.489</v>
      </c>
      <c r="G29" s="319">
        <v>359.464</v>
      </c>
      <c r="H29" s="319">
        <v>93104.379000000001</v>
      </c>
    </row>
    <row r="30" spans="2:8">
      <c r="B30" s="124" t="s">
        <v>18</v>
      </c>
      <c r="C30" s="319">
        <v>2521.221</v>
      </c>
      <c r="D30" s="319">
        <v>47878.300999999999</v>
      </c>
      <c r="E30" s="319">
        <v>206.54499999999999</v>
      </c>
      <c r="F30" s="319">
        <v>2530.0839999999998</v>
      </c>
      <c r="G30" s="319">
        <v>-132.286</v>
      </c>
      <c r="H30" s="319">
        <v>47671.756000000001</v>
      </c>
    </row>
    <row r="31" spans="2:8">
      <c r="B31" s="124" t="s">
        <v>84</v>
      </c>
      <c r="C31" s="319">
        <v>9404.1849999999995</v>
      </c>
      <c r="D31" s="320">
        <v>0</v>
      </c>
      <c r="E31" s="319">
        <v>4993.2809999999999</v>
      </c>
      <c r="F31" s="320">
        <v>0</v>
      </c>
      <c r="G31" s="319">
        <v>347.87200000000001</v>
      </c>
      <c r="H31" s="319">
        <v>4410.9039999999995</v>
      </c>
    </row>
    <row r="32" spans="2:8">
      <c r="B32" s="122" t="s">
        <v>20</v>
      </c>
      <c r="C32" s="319">
        <v>35.981000000000002</v>
      </c>
      <c r="D32" s="319">
        <v>2465.9160000000002</v>
      </c>
      <c r="E32" s="319">
        <v>64.045000000000002</v>
      </c>
      <c r="F32" s="319">
        <v>144.60499999999999</v>
      </c>
      <c r="G32" s="319">
        <v>-3.839</v>
      </c>
      <c r="H32" s="319">
        <v>2437.8520000000003</v>
      </c>
    </row>
    <row r="33" spans="2:8">
      <c r="B33" s="127" t="s">
        <v>77</v>
      </c>
      <c r="C33" s="320">
        <v>0</v>
      </c>
      <c r="D33" s="320">
        <v>0</v>
      </c>
      <c r="E33" s="320">
        <v>0</v>
      </c>
      <c r="F33" s="320">
        <v>0</v>
      </c>
      <c r="G33" s="320">
        <v>0</v>
      </c>
      <c r="H33" s="320">
        <v>0</v>
      </c>
    </row>
    <row r="34" spans="2:8">
      <c r="B34" s="127" t="s">
        <v>22</v>
      </c>
      <c r="C34" s="320">
        <v>0</v>
      </c>
      <c r="D34" s="319">
        <v>6.6909999999999998</v>
      </c>
      <c r="E34" s="320">
        <v>0</v>
      </c>
      <c r="F34" s="320">
        <v>0</v>
      </c>
      <c r="G34" s="320">
        <v>0</v>
      </c>
      <c r="H34" s="319">
        <v>6.6899999999999995</v>
      </c>
    </row>
    <row r="35" spans="2:8">
      <c r="B35" s="122" t="s">
        <v>23</v>
      </c>
      <c r="C35" s="319">
        <v>0</v>
      </c>
      <c r="D35" s="319">
        <v>35.195</v>
      </c>
      <c r="E35" s="320">
        <v>0</v>
      </c>
      <c r="F35" s="319">
        <v>8.9039999999999999</v>
      </c>
      <c r="G35" s="320">
        <v>0</v>
      </c>
      <c r="H35" s="319">
        <v>34.857999999999997</v>
      </c>
    </row>
    <row r="36" spans="2:8">
      <c r="B36" s="127" t="s">
        <v>73</v>
      </c>
      <c r="C36" s="320">
        <v>0</v>
      </c>
      <c r="D36" s="320">
        <v>0</v>
      </c>
      <c r="E36" s="320">
        <v>0</v>
      </c>
      <c r="F36" s="320">
        <v>0</v>
      </c>
      <c r="G36" s="320">
        <v>0</v>
      </c>
      <c r="H36" s="320">
        <v>0</v>
      </c>
    </row>
    <row r="37" spans="2:8">
      <c r="B37" s="122" t="s">
        <v>78</v>
      </c>
      <c r="C37" s="319">
        <v>139.03800000000001</v>
      </c>
      <c r="D37" s="319">
        <v>19960.939999999999</v>
      </c>
      <c r="E37" s="319">
        <v>32.630000000000003</v>
      </c>
      <c r="F37" s="319">
        <v>2057.221</v>
      </c>
      <c r="G37" s="319">
        <v>-1.0129999999999999</v>
      </c>
      <c r="H37" s="319">
        <v>19928.309999999998</v>
      </c>
    </row>
    <row r="38" spans="2:8">
      <c r="B38" s="128" t="s">
        <v>26</v>
      </c>
      <c r="C38" s="322">
        <v>9440.1659999999993</v>
      </c>
      <c r="D38" s="322">
        <v>433668.66400000005</v>
      </c>
      <c r="E38" s="322">
        <v>8410.3040000000001</v>
      </c>
      <c r="F38" s="322">
        <f>+SUM(F22:F37)</f>
        <v>23957.039000000001</v>
      </c>
      <c r="G38" s="322">
        <v>387.50500000000005</v>
      </c>
      <c r="H38" s="322">
        <v>434698.52600000001</v>
      </c>
    </row>
    <row r="39" spans="2:8">
      <c r="B39" s="129" t="s">
        <v>79</v>
      </c>
      <c r="C39" s="323">
        <v>20459.953000000001</v>
      </c>
      <c r="D39" s="323">
        <v>717337.54099999997</v>
      </c>
      <c r="E39" s="323">
        <v>14331.041999999999</v>
      </c>
      <c r="F39" s="323">
        <f>+F21+F38</f>
        <v>30869.24</v>
      </c>
      <c r="G39" s="323">
        <v>456.00300000000004</v>
      </c>
      <c r="H39" s="323">
        <v>723466.45200000005</v>
      </c>
    </row>
    <row r="40" spans="2:8">
      <c r="B40" s="124" t="s">
        <v>80</v>
      </c>
      <c r="C40" s="319">
        <v>18997</v>
      </c>
      <c r="D40" s="319">
        <v>421670</v>
      </c>
      <c r="E40" s="319">
        <v>13682</v>
      </c>
      <c r="F40" s="319">
        <f>+F39</f>
        <v>30869.24</v>
      </c>
      <c r="G40" s="319">
        <v>0</v>
      </c>
      <c r="H40" s="319">
        <v>426985</v>
      </c>
    </row>
    <row r="41" spans="2:8">
      <c r="B41" s="122" t="s">
        <v>81</v>
      </c>
      <c r="C41" s="319">
        <v>20</v>
      </c>
      <c r="D41" s="319">
        <v>76458</v>
      </c>
      <c r="E41" s="319">
        <v>37</v>
      </c>
      <c r="F41" s="319">
        <v>0</v>
      </c>
      <c r="G41" s="634">
        <v>-10</v>
      </c>
      <c r="H41" s="319">
        <v>76441</v>
      </c>
    </row>
    <row r="42" spans="2:8">
      <c r="B42" s="124" t="s">
        <v>82</v>
      </c>
      <c r="C42" s="319">
        <v>1057</v>
      </c>
      <c r="D42" s="319">
        <v>179286</v>
      </c>
      <c r="E42" s="319">
        <v>611</v>
      </c>
      <c r="F42" s="319">
        <v>0</v>
      </c>
      <c r="G42" s="319">
        <v>343</v>
      </c>
      <c r="H42" s="319">
        <v>179732</v>
      </c>
    </row>
    <row r="43" spans="2:8">
      <c r="B43" s="127" t="s">
        <v>83</v>
      </c>
      <c r="C43" s="320">
        <v>385.95300000000134</v>
      </c>
      <c r="D43" s="319">
        <v>39923.540999999968</v>
      </c>
      <c r="E43" s="320">
        <v>1.0419999999994616</v>
      </c>
      <c r="F43" s="320">
        <v>0</v>
      </c>
      <c r="G43" s="320">
        <v>123.00300000000004</v>
      </c>
      <c r="H43" s="319">
        <v>40308.451999999968</v>
      </c>
    </row>
    <row r="44" spans="2:8">
      <c r="B44" s="127"/>
      <c r="C44" s="123"/>
      <c r="D44" s="685"/>
      <c r="E44" s="123"/>
      <c r="F44" s="127"/>
      <c r="G44" s="127"/>
      <c r="H44" s="685"/>
    </row>
    <row r="45" spans="2:8">
      <c r="B45" s="692" t="s">
        <v>908</v>
      </c>
      <c r="C45" s="692"/>
      <c r="D45" s="692"/>
      <c r="E45" s="692"/>
      <c r="F45" s="692"/>
      <c r="G45" s="692"/>
      <c r="H45" s="692"/>
    </row>
    <row r="46" spans="2:8">
      <c r="B46" s="692" t="s">
        <v>909</v>
      </c>
      <c r="C46" s="692"/>
      <c r="D46" s="692"/>
      <c r="E46" s="692"/>
      <c r="F46" s="692"/>
      <c r="G46" s="692"/>
      <c r="H46" s="692"/>
    </row>
    <row r="47" spans="2:8" ht="27" customHeight="1">
      <c r="B47" s="692" t="s">
        <v>906</v>
      </c>
      <c r="C47" s="692"/>
      <c r="D47" s="692"/>
      <c r="E47" s="692"/>
      <c r="F47" s="692"/>
      <c r="G47" s="692"/>
      <c r="H47" s="692"/>
    </row>
    <row r="48" spans="2:8">
      <c r="B48" s="721" t="s">
        <v>907</v>
      </c>
      <c r="C48" s="692"/>
      <c r="D48" s="692"/>
      <c r="E48" s="692"/>
      <c r="F48" s="692"/>
      <c r="G48" s="692"/>
      <c r="H48" s="692"/>
    </row>
    <row r="49" spans="2:8">
      <c r="B49" s="692" t="s">
        <v>910</v>
      </c>
      <c r="C49" s="692"/>
      <c r="D49" s="692"/>
      <c r="E49" s="692"/>
      <c r="F49" s="692"/>
      <c r="G49" s="692"/>
      <c r="H49" s="692"/>
    </row>
    <row r="50" spans="2:8" ht="13.5" thickBot="1">
      <c r="B50" s="492"/>
      <c r="C50" s="492"/>
      <c r="D50" s="492"/>
      <c r="E50" s="492"/>
      <c r="F50" s="492"/>
      <c r="G50" s="492"/>
      <c r="H50" s="492"/>
    </row>
    <row r="51" spans="2:8">
      <c r="B51" s="492"/>
      <c r="C51" s="492"/>
      <c r="D51" s="492"/>
      <c r="E51" s="492"/>
      <c r="F51" s="492"/>
      <c r="G51" s="694" t="s">
        <v>930</v>
      </c>
      <c r="H51" s="695"/>
    </row>
    <row r="52" spans="2:8" ht="13.5" thickBot="1">
      <c r="G52" s="696"/>
      <c r="H52" s="697"/>
    </row>
  </sheetData>
  <mergeCells count="7">
    <mergeCell ref="G51:H52"/>
    <mergeCell ref="B48:H48"/>
    <mergeCell ref="B49:H49"/>
    <mergeCell ref="C6:D6"/>
    <mergeCell ref="B45:H45"/>
    <mergeCell ref="B46:H46"/>
    <mergeCell ref="B47:H47"/>
  </mergeCells>
  <hyperlinks>
    <hyperlink ref="G51:H52" location="'Índice de tablas'!B2" display="HOM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H34"/>
  <sheetViews>
    <sheetView showGridLines="0" zoomScaleNormal="100" workbookViewId="0">
      <selection activeCell="B38" sqref="B37:B38"/>
    </sheetView>
  </sheetViews>
  <sheetFormatPr baseColWidth="10" defaultColWidth="8.83203125" defaultRowHeight="12.75"/>
  <cols>
    <col min="1" max="1" width="8.83203125" style="1"/>
    <col min="2" max="2" width="65.6640625" style="1" customWidth="1"/>
    <col min="3" max="3" width="17.1640625" style="1" customWidth="1"/>
    <col min="4" max="4" width="23" style="1" customWidth="1"/>
    <col min="5" max="5" width="12.83203125" style="1" customWidth="1"/>
    <col min="6" max="6" width="14" style="1" customWidth="1"/>
    <col min="7" max="7" width="16.6640625" style="1" customWidth="1"/>
    <col min="8" max="8" width="10.83203125" style="1" customWidth="1"/>
    <col min="9" max="16384" width="8.83203125" style="1"/>
  </cols>
  <sheetData>
    <row r="2" spans="2:8">
      <c r="B2" s="716" t="s">
        <v>861</v>
      </c>
      <c r="C2" s="716"/>
      <c r="D2" s="716"/>
      <c r="E2" s="716"/>
      <c r="F2" s="716"/>
      <c r="G2" s="716"/>
      <c r="H2" s="716"/>
    </row>
    <row r="3" spans="2:8">
      <c r="B3" s="3"/>
      <c r="C3" s="3"/>
      <c r="D3" s="3"/>
      <c r="E3" s="3"/>
      <c r="F3" s="3"/>
      <c r="G3" s="3"/>
      <c r="H3" s="3"/>
    </row>
    <row r="4" spans="2:8">
      <c r="B4" s="3"/>
      <c r="C4" s="3"/>
      <c r="D4" s="3"/>
      <c r="E4" s="3"/>
      <c r="F4" s="3"/>
      <c r="G4" s="3"/>
      <c r="H4" s="3"/>
    </row>
    <row r="5" spans="2:8">
      <c r="C5" s="132" t="s">
        <v>57</v>
      </c>
      <c r="D5" s="132" t="s">
        <v>58</v>
      </c>
      <c r="E5" s="132" t="s">
        <v>59</v>
      </c>
      <c r="F5" s="132" t="s">
        <v>60</v>
      </c>
      <c r="G5" s="132" t="s">
        <v>61</v>
      </c>
      <c r="H5" s="133" t="s">
        <v>367</v>
      </c>
    </row>
    <row r="6" spans="2:8">
      <c r="C6" s="723" t="s">
        <v>356</v>
      </c>
      <c r="D6" s="724"/>
      <c r="E6" s="450"/>
      <c r="F6" s="725" t="s">
        <v>359</v>
      </c>
      <c r="G6" s="728" t="s">
        <v>368</v>
      </c>
      <c r="H6" s="725" t="s">
        <v>360</v>
      </c>
    </row>
    <row r="7" spans="2:8" ht="38.25">
      <c r="B7" s="8" t="s">
        <v>776</v>
      </c>
      <c r="C7" s="134" t="s">
        <v>357</v>
      </c>
      <c r="D7" s="221" t="s">
        <v>364</v>
      </c>
      <c r="E7" s="363" t="s">
        <v>699</v>
      </c>
      <c r="F7" s="726"/>
      <c r="G7" s="729"/>
      <c r="H7" s="726"/>
    </row>
    <row r="8" spans="2:8" s="9" customFormat="1" ht="13.15" customHeight="1">
      <c r="B8" s="84" t="s">
        <v>369</v>
      </c>
      <c r="C8" s="112">
        <v>266</v>
      </c>
      <c r="D8" s="83">
        <v>5969</v>
      </c>
      <c r="E8" s="112">
        <v>199</v>
      </c>
      <c r="F8" s="112">
        <v>82</v>
      </c>
      <c r="G8" s="639">
        <v>15</v>
      </c>
      <c r="H8" s="83">
        <v>6036</v>
      </c>
    </row>
    <row r="9" spans="2:8" s="9" customFormat="1" ht="13.15" customHeight="1">
      <c r="B9" s="71" t="s">
        <v>370</v>
      </c>
      <c r="C9" s="226">
        <v>337</v>
      </c>
      <c r="D9" s="364">
        <v>12101</v>
      </c>
      <c r="E9" s="226">
        <v>99</v>
      </c>
      <c r="F9" s="226">
        <v>40</v>
      </c>
      <c r="G9" s="638">
        <v>-36</v>
      </c>
      <c r="H9" s="364">
        <v>12339</v>
      </c>
    </row>
    <row r="10" spans="2:8" s="9" customFormat="1" ht="13.15" customHeight="1">
      <c r="B10" s="71" t="s">
        <v>371</v>
      </c>
      <c r="C10" s="364">
        <v>1747</v>
      </c>
      <c r="D10" s="364">
        <v>76003</v>
      </c>
      <c r="E10" s="364">
        <v>1469</v>
      </c>
      <c r="F10" s="364">
        <v>394</v>
      </c>
      <c r="G10" s="638">
        <v>-46</v>
      </c>
      <c r="H10" s="364">
        <v>76281</v>
      </c>
    </row>
    <row r="11" spans="2:8" s="9" customFormat="1" ht="13.15" customHeight="1">
      <c r="B11" s="71" t="s">
        <v>372</v>
      </c>
      <c r="C11" s="226">
        <v>370</v>
      </c>
      <c r="D11" s="364">
        <v>22426</v>
      </c>
      <c r="E11" s="226">
        <v>344</v>
      </c>
      <c r="F11" s="226">
        <v>1</v>
      </c>
      <c r="G11" s="638">
        <v>81</v>
      </c>
      <c r="H11" s="364">
        <v>22452</v>
      </c>
    </row>
    <row r="12" spans="2:8" s="9" customFormat="1" ht="13.15" customHeight="1">
      <c r="B12" s="71" t="s">
        <v>373</v>
      </c>
      <c r="C12" s="226">
        <v>50</v>
      </c>
      <c r="D12" s="364">
        <v>2495</v>
      </c>
      <c r="E12" s="226">
        <v>23</v>
      </c>
      <c r="F12" s="226">
        <v>2</v>
      </c>
      <c r="G12" s="638">
        <v>-4</v>
      </c>
      <c r="H12" s="364">
        <v>2522</v>
      </c>
    </row>
    <row r="13" spans="2:8" s="9" customFormat="1" ht="13.15" customHeight="1">
      <c r="B13" s="71" t="s">
        <v>374</v>
      </c>
      <c r="C13" s="364">
        <v>3179</v>
      </c>
      <c r="D13" s="364">
        <v>24191</v>
      </c>
      <c r="E13" s="364">
        <v>2163</v>
      </c>
      <c r="F13" s="364">
        <v>1277</v>
      </c>
      <c r="G13" s="638">
        <v>-220</v>
      </c>
      <c r="H13" s="364">
        <v>25207</v>
      </c>
    </row>
    <row r="14" spans="2:8" s="9" customFormat="1" ht="13.15" customHeight="1">
      <c r="B14" s="71" t="s">
        <v>375</v>
      </c>
      <c r="C14" s="364">
        <v>2232</v>
      </c>
      <c r="D14" s="364">
        <v>51490</v>
      </c>
      <c r="E14" s="364">
        <v>1540</v>
      </c>
      <c r="F14" s="226">
        <v>261</v>
      </c>
      <c r="G14" s="638">
        <v>49</v>
      </c>
      <c r="H14" s="364">
        <v>52182</v>
      </c>
    </row>
    <row r="15" spans="2:8" s="9" customFormat="1" ht="13.15" customHeight="1">
      <c r="B15" s="71" t="s">
        <v>376</v>
      </c>
      <c r="C15" s="226">
        <v>712</v>
      </c>
      <c r="D15" s="364">
        <v>17920</v>
      </c>
      <c r="E15" s="226">
        <v>531</v>
      </c>
      <c r="F15" s="226">
        <v>70</v>
      </c>
      <c r="G15" s="638">
        <v>80</v>
      </c>
      <c r="H15" s="364">
        <v>18101</v>
      </c>
    </row>
    <row r="16" spans="2:8" s="9" customFormat="1" ht="13.15" customHeight="1">
      <c r="B16" s="71" t="s">
        <v>377</v>
      </c>
      <c r="C16" s="226">
        <v>577</v>
      </c>
      <c r="D16" s="364">
        <v>11714</v>
      </c>
      <c r="E16" s="226">
        <v>368</v>
      </c>
      <c r="F16" s="226">
        <v>30</v>
      </c>
      <c r="G16" s="638">
        <v>53</v>
      </c>
      <c r="H16" s="364">
        <v>11923</v>
      </c>
    </row>
    <row r="17" spans="2:8" s="9" customFormat="1" ht="13.15" customHeight="1">
      <c r="B17" s="71" t="s">
        <v>378</v>
      </c>
      <c r="C17" s="226">
        <v>1130</v>
      </c>
      <c r="D17" s="364">
        <v>11577</v>
      </c>
      <c r="E17" s="226">
        <v>395</v>
      </c>
      <c r="F17" s="226">
        <v>77</v>
      </c>
      <c r="G17" s="638">
        <v>223</v>
      </c>
      <c r="H17" s="364">
        <v>12312</v>
      </c>
    </row>
    <row r="18" spans="2:8" s="9" customFormat="1" ht="13.15" customHeight="1">
      <c r="B18" s="71" t="s">
        <v>379</v>
      </c>
      <c r="C18" s="226">
        <v>387</v>
      </c>
      <c r="D18" s="364">
        <v>112981</v>
      </c>
      <c r="E18" s="226">
        <v>278</v>
      </c>
      <c r="F18" s="364">
        <v>2421</v>
      </c>
      <c r="G18" s="638">
        <v>55</v>
      </c>
      <c r="H18" s="364">
        <v>113090</v>
      </c>
    </row>
    <row r="19" spans="2:8" s="9" customFormat="1" ht="13.15" customHeight="1">
      <c r="B19" s="71" t="s">
        <v>380</v>
      </c>
      <c r="C19" s="364">
        <v>1110</v>
      </c>
      <c r="D19" s="364">
        <v>39763</v>
      </c>
      <c r="E19" s="226">
        <v>877</v>
      </c>
      <c r="F19" s="364">
        <v>1097</v>
      </c>
      <c r="G19" s="638">
        <v>59</v>
      </c>
      <c r="H19" s="364">
        <v>39997</v>
      </c>
    </row>
    <row r="20" spans="2:8" s="9" customFormat="1" ht="13.15" customHeight="1">
      <c r="B20" s="71" t="s">
        <v>381</v>
      </c>
      <c r="C20" s="226">
        <v>558</v>
      </c>
      <c r="D20" s="364">
        <v>16818</v>
      </c>
      <c r="E20" s="226">
        <v>396</v>
      </c>
      <c r="F20" s="226">
        <v>267</v>
      </c>
      <c r="G20" s="638">
        <v>-83</v>
      </c>
      <c r="H20" s="364">
        <v>16980</v>
      </c>
    </row>
    <row r="21" spans="2:8" s="9" customFormat="1" ht="13.15" customHeight="1">
      <c r="B21" s="71" t="s">
        <v>382</v>
      </c>
      <c r="C21" s="226">
        <v>301</v>
      </c>
      <c r="D21" s="364">
        <v>8310</v>
      </c>
      <c r="E21" s="226">
        <v>239</v>
      </c>
      <c r="F21" s="226">
        <v>36</v>
      </c>
      <c r="G21" s="638">
        <v>59</v>
      </c>
      <c r="H21" s="364">
        <v>8372</v>
      </c>
    </row>
    <row r="22" spans="2:8" s="9" customFormat="1" ht="13.15" customHeight="1">
      <c r="B22" s="71" t="s">
        <v>383</v>
      </c>
      <c r="C22" s="226">
        <v>344</v>
      </c>
      <c r="D22" s="364">
        <v>101275</v>
      </c>
      <c r="E22" s="226">
        <v>63</v>
      </c>
      <c r="F22" s="226">
        <v>22</v>
      </c>
      <c r="G22" s="640">
        <v>1</v>
      </c>
      <c r="H22" s="364">
        <v>101556</v>
      </c>
    </row>
    <row r="23" spans="2:8" s="9" customFormat="1" ht="13.15" customHeight="1">
      <c r="B23" s="71" t="s">
        <v>384</v>
      </c>
      <c r="C23" s="226">
        <v>152</v>
      </c>
      <c r="D23" s="364">
        <v>5108</v>
      </c>
      <c r="E23" s="226">
        <v>174</v>
      </c>
      <c r="F23" s="226">
        <v>2</v>
      </c>
      <c r="G23" s="638">
        <v>113</v>
      </c>
      <c r="H23" s="364">
        <v>5086</v>
      </c>
    </row>
    <row r="24" spans="2:8" s="9" customFormat="1" ht="13.15" customHeight="1">
      <c r="B24" s="71" t="s">
        <v>385</v>
      </c>
      <c r="C24" s="226">
        <v>223</v>
      </c>
      <c r="D24" s="364">
        <v>11055</v>
      </c>
      <c r="E24" s="226">
        <v>202</v>
      </c>
      <c r="F24" s="226">
        <v>22</v>
      </c>
      <c r="G24" s="638">
        <v>46</v>
      </c>
      <c r="H24" s="364">
        <v>11076</v>
      </c>
    </row>
    <row r="25" spans="2:8" s="9" customFormat="1" ht="13.15" customHeight="1">
      <c r="B25" s="71" t="s">
        <v>386</v>
      </c>
      <c r="C25" s="226">
        <v>106</v>
      </c>
      <c r="D25" s="364">
        <v>2198</v>
      </c>
      <c r="E25" s="226">
        <v>62</v>
      </c>
      <c r="F25" s="226">
        <v>8</v>
      </c>
      <c r="G25" s="638">
        <v>1</v>
      </c>
      <c r="H25" s="364">
        <v>2243</v>
      </c>
    </row>
    <row r="26" spans="2:8" s="9" customFormat="1" ht="13.15" customHeight="1">
      <c r="B26" s="71" t="s">
        <v>387</v>
      </c>
      <c r="C26" s="364">
        <v>1165</v>
      </c>
      <c r="D26" s="364">
        <v>37585</v>
      </c>
      <c r="E26" s="364">
        <v>962</v>
      </c>
      <c r="F26" s="364">
        <v>21474</v>
      </c>
      <c r="G26" s="638">
        <v>-48</v>
      </c>
      <c r="H26" s="364">
        <v>37787</v>
      </c>
    </row>
    <row r="27" spans="2:8" s="9" customFormat="1" ht="13.15" customHeight="1">
      <c r="B27" s="71" t="s">
        <v>388</v>
      </c>
      <c r="C27" s="226">
        <v>1</v>
      </c>
      <c r="D27" s="226">
        <v>66</v>
      </c>
      <c r="E27" s="226">
        <v>1</v>
      </c>
      <c r="F27" s="637">
        <v>1817</v>
      </c>
      <c r="G27" s="638">
        <v>0</v>
      </c>
      <c r="H27" s="226">
        <v>66</v>
      </c>
    </row>
    <row r="28" spans="2:8" s="9" customFormat="1" ht="13.15" customHeight="1">
      <c r="B28" s="71" t="s">
        <v>389</v>
      </c>
      <c r="C28" s="226">
        <v>0</v>
      </c>
      <c r="D28" s="226">
        <v>15</v>
      </c>
      <c r="E28" s="635">
        <v>0</v>
      </c>
      <c r="F28" s="636">
        <v>0</v>
      </c>
      <c r="G28" s="638">
        <v>0</v>
      </c>
      <c r="H28" s="226">
        <v>15</v>
      </c>
    </row>
    <row r="29" spans="2:8" s="9" customFormat="1" ht="13.15" customHeight="1">
      <c r="B29" s="77" t="s">
        <v>390</v>
      </c>
      <c r="C29" s="73">
        <v>5511</v>
      </c>
      <c r="D29" s="73">
        <v>146278</v>
      </c>
      <c r="E29" s="73">
        <v>3946</v>
      </c>
      <c r="F29" s="73">
        <v>1470</v>
      </c>
      <c r="G29" s="641">
        <v>58</v>
      </c>
      <c r="H29" s="73">
        <v>147843</v>
      </c>
    </row>
    <row r="30" spans="2:8" s="9" customFormat="1">
      <c r="B30" s="79" t="s">
        <v>301</v>
      </c>
      <c r="C30" s="75">
        <v>20460</v>
      </c>
      <c r="D30" s="75">
        <v>717338</v>
      </c>
      <c r="E30" s="75">
        <v>14331</v>
      </c>
      <c r="F30" s="75">
        <v>30869</v>
      </c>
      <c r="G30" s="642">
        <v>456</v>
      </c>
      <c r="H30" s="75">
        <v>723467</v>
      </c>
    </row>
    <row r="31" spans="2:8">
      <c r="B31" s="727" t="s">
        <v>911</v>
      </c>
      <c r="C31" s="727"/>
      <c r="D31" s="727"/>
      <c r="E31" s="727"/>
      <c r="F31" s="727"/>
      <c r="G31" s="727"/>
      <c r="H31" s="727"/>
    </row>
    <row r="32" spans="2:8" ht="13.5" thickBot="1"/>
    <row r="33" spans="7:8">
      <c r="G33" s="694" t="s">
        <v>930</v>
      </c>
      <c r="H33" s="695"/>
    </row>
    <row r="34" spans="7:8" ht="13.5" thickBot="1">
      <c r="G34" s="696"/>
      <c r="H34" s="697"/>
    </row>
  </sheetData>
  <mergeCells count="7">
    <mergeCell ref="G33:H34"/>
    <mergeCell ref="B2:H2"/>
    <mergeCell ref="C6:D6"/>
    <mergeCell ref="H6:H7"/>
    <mergeCell ref="B31:H31"/>
    <mergeCell ref="F6:F7"/>
    <mergeCell ref="G6:G7"/>
  </mergeCells>
  <hyperlinks>
    <hyperlink ref="G33:H34" location="'Índice de tablas'!B2" display="HOM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G13"/>
  <sheetViews>
    <sheetView showGridLines="0" zoomScaleNormal="100" workbookViewId="0"/>
  </sheetViews>
  <sheetFormatPr baseColWidth="10" defaultColWidth="8.83203125" defaultRowHeight="12.75"/>
  <cols>
    <col min="1" max="1" width="8.83203125" style="1"/>
    <col min="2" max="2" width="43.33203125" style="1" customWidth="1"/>
    <col min="3" max="3" width="14.1640625" style="1" customWidth="1"/>
    <col min="4" max="5" width="15.6640625" style="1" customWidth="1"/>
    <col min="6" max="6" width="16.83203125" style="1" customWidth="1"/>
    <col min="7" max="7" width="11.6640625" style="1" customWidth="1"/>
    <col min="8" max="16384" width="8.83203125" style="1"/>
  </cols>
  <sheetData>
    <row r="2" spans="2:7">
      <c r="B2" s="708" t="s">
        <v>862</v>
      </c>
      <c r="C2" s="708"/>
      <c r="D2" s="708"/>
      <c r="E2" s="708"/>
      <c r="F2" s="708"/>
      <c r="G2" s="708"/>
    </row>
    <row r="3" spans="2:7">
      <c r="B3" s="25"/>
      <c r="C3" s="25"/>
      <c r="D3" s="25"/>
      <c r="E3" s="25"/>
      <c r="F3" s="25"/>
      <c r="G3" s="25"/>
    </row>
    <row r="4" spans="2:7">
      <c r="B4" s="25"/>
      <c r="C4" s="25"/>
      <c r="D4" s="25"/>
      <c r="E4" s="25"/>
      <c r="F4" s="25"/>
      <c r="G4" s="25"/>
    </row>
    <row r="5" spans="2:7">
      <c r="C5" s="730" t="s">
        <v>85</v>
      </c>
      <c r="D5" s="730"/>
      <c r="E5" s="730"/>
      <c r="F5" s="730"/>
      <c r="G5" s="730"/>
    </row>
    <row r="6" spans="2:7" ht="25.5">
      <c r="B6" s="15" t="s">
        <v>776</v>
      </c>
      <c r="C6" s="65" t="s">
        <v>391</v>
      </c>
      <c r="D6" s="555" t="s">
        <v>883</v>
      </c>
      <c r="E6" s="4" t="s">
        <v>392</v>
      </c>
      <c r="F6" s="4" t="s">
        <v>393</v>
      </c>
      <c r="G6" s="135" t="s">
        <v>394</v>
      </c>
    </row>
    <row r="7" spans="2:7">
      <c r="B7" s="66" t="s">
        <v>395</v>
      </c>
      <c r="C7" s="136">
        <v>21532.892</v>
      </c>
      <c r="D7" s="136">
        <v>5960.6689999999999</v>
      </c>
      <c r="E7" s="136">
        <v>1553.0609999999999</v>
      </c>
      <c r="F7" s="136">
        <v>1661.4259999999999</v>
      </c>
      <c r="G7" s="136">
        <v>6483.2730000000001</v>
      </c>
    </row>
    <row r="8" spans="2:7">
      <c r="B8" s="51" t="s">
        <v>396</v>
      </c>
      <c r="C8" s="137">
        <v>2.008</v>
      </c>
      <c r="D8" s="643">
        <v>0</v>
      </c>
      <c r="E8" s="644">
        <v>8.3390000000000004</v>
      </c>
      <c r="F8" s="643">
        <v>0</v>
      </c>
      <c r="G8" s="643">
        <v>0</v>
      </c>
    </row>
    <row r="9" spans="2:7">
      <c r="B9" s="60" t="s">
        <v>397</v>
      </c>
      <c r="C9" s="645">
        <v>21534.9</v>
      </c>
      <c r="D9" s="645">
        <v>5960.6689999999999</v>
      </c>
      <c r="E9" s="645">
        <v>1561.4</v>
      </c>
      <c r="F9" s="645">
        <v>1661.4259999999999</v>
      </c>
      <c r="G9" s="645">
        <v>6483.2730000000001</v>
      </c>
    </row>
    <row r="10" spans="2:7">
      <c r="B10" s="677" t="s">
        <v>912</v>
      </c>
      <c r="C10" s="3"/>
      <c r="D10" s="3"/>
      <c r="E10" s="3"/>
      <c r="F10" s="3"/>
      <c r="G10" s="3"/>
    </row>
    <row r="11" spans="2:7" ht="13.5" thickBot="1"/>
    <row r="12" spans="2:7">
      <c r="F12" s="694" t="s">
        <v>930</v>
      </c>
      <c r="G12" s="695"/>
    </row>
    <row r="13" spans="2:7" ht="13.5" thickBot="1">
      <c r="F13" s="696"/>
      <c r="G13" s="697"/>
    </row>
  </sheetData>
  <mergeCells count="3">
    <mergeCell ref="B2:G2"/>
    <mergeCell ref="C5:G5"/>
    <mergeCell ref="F12:G13"/>
  </mergeCells>
  <hyperlinks>
    <hyperlink ref="F12:G13" location="'Índice de tablas'!B2" display="HOM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S16"/>
  <sheetViews>
    <sheetView showGridLines="0" topLeftCell="B1" zoomScale="90" zoomScaleNormal="90" workbookViewId="0">
      <selection activeCell="H21" sqref="H21"/>
    </sheetView>
  </sheetViews>
  <sheetFormatPr baseColWidth="10" defaultColWidth="9" defaultRowHeight="12.75"/>
  <cols>
    <col min="1" max="1" width="9" style="26"/>
    <col min="2" max="2" width="50.33203125" style="26" customWidth="1"/>
    <col min="3" max="3" width="9.6640625" style="26" bestFit="1" customWidth="1"/>
    <col min="4" max="4" width="23" style="26" customWidth="1"/>
    <col min="5" max="5" width="21.6640625" style="26" customWidth="1"/>
    <col min="6" max="6" width="4.1640625" style="26" customWidth="1"/>
    <col min="7" max="8" width="13.33203125" style="26" customWidth="1"/>
    <col min="9" max="9" width="18.83203125" style="26" customWidth="1"/>
    <col min="10" max="10" width="21" style="26" customWidth="1"/>
    <col min="11" max="11" width="3.1640625" style="26" customWidth="1"/>
    <col min="12" max="12" width="13.33203125" style="26" customWidth="1"/>
    <col min="13" max="13" width="18.5" style="26" customWidth="1"/>
    <col min="14" max="14" width="2.5" style="26" customWidth="1"/>
    <col min="15" max="15" width="13.33203125" style="26" customWidth="1"/>
    <col min="16" max="16" width="17.83203125" style="26" customWidth="1"/>
    <col min="17" max="17" width="3" style="26" customWidth="1"/>
    <col min="18" max="18" width="22.6640625" style="26" customWidth="1"/>
    <col min="19" max="19" width="21.1640625" style="26" customWidth="1"/>
    <col min="20" max="16384" width="9" style="26"/>
  </cols>
  <sheetData>
    <row r="2" spans="2:19">
      <c r="B2" s="714" t="s">
        <v>863</v>
      </c>
      <c r="C2" s="714"/>
      <c r="D2" s="714"/>
      <c r="E2" s="714"/>
      <c r="F2" s="714"/>
      <c r="G2" s="714"/>
      <c r="H2" s="714"/>
      <c r="I2" s="714"/>
      <c r="J2" s="714"/>
      <c r="K2" s="714"/>
      <c r="L2" s="714"/>
      <c r="M2" s="714"/>
      <c r="N2" s="714"/>
      <c r="O2" s="714"/>
      <c r="P2" s="714"/>
      <c r="Q2" s="714"/>
      <c r="R2" s="714"/>
      <c r="S2" s="714"/>
    </row>
    <row r="3" spans="2:19" ht="12" customHeight="1">
      <c r="B3" s="42"/>
      <c r="C3" s="42"/>
      <c r="D3" s="42"/>
      <c r="E3" s="42"/>
      <c r="F3" s="42"/>
      <c r="G3" s="42"/>
      <c r="H3" s="42"/>
      <c r="I3" s="42"/>
      <c r="J3" s="42"/>
      <c r="K3" s="42"/>
      <c r="L3" s="42"/>
      <c r="M3" s="42"/>
      <c r="N3" s="42"/>
      <c r="O3" s="42"/>
      <c r="P3" s="42"/>
      <c r="Q3" s="42"/>
      <c r="R3" s="42"/>
      <c r="S3" s="42"/>
    </row>
    <row r="4" spans="2:19" ht="28.5" customHeight="1">
      <c r="B4" s="42"/>
      <c r="C4" s="42"/>
      <c r="D4" s="42"/>
      <c r="E4" s="42"/>
      <c r="F4" s="42"/>
      <c r="G4" s="42"/>
      <c r="H4" s="42"/>
      <c r="I4" s="42"/>
      <c r="J4" s="42"/>
      <c r="K4" s="42"/>
      <c r="L4" s="42"/>
      <c r="M4" s="42"/>
      <c r="N4" s="42"/>
      <c r="O4" s="42"/>
      <c r="P4" s="42"/>
      <c r="Q4" s="42"/>
      <c r="R4" s="42"/>
      <c r="S4" s="42"/>
    </row>
    <row r="5" spans="2:19" s="21" customFormat="1" ht="45.75" customHeight="1">
      <c r="C5" s="734" t="s">
        <v>882</v>
      </c>
      <c r="D5" s="735"/>
      <c r="E5" s="735"/>
      <c r="F5" s="735"/>
      <c r="G5" s="735"/>
      <c r="H5" s="735"/>
      <c r="I5" s="735"/>
      <c r="J5" s="735"/>
      <c r="K5" s="460"/>
      <c r="L5" s="732" t="s">
        <v>414</v>
      </c>
      <c r="M5" s="732"/>
      <c r="N5" s="732"/>
      <c r="O5" s="732"/>
      <c r="P5" s="732"/>
      <c r="Q5" s="550"/>
      <c r="R5" s="732" t="s">
        <v>415</v>
      </c>
      <c r="S5" s="732"/>
    </row>
    <row r="6" spans="2:19" s="21" customFormat="1" ht="28.9" customHeight="1">
      <c r="B6" s="230"/>
      <c r="C6" s="461"/>
      <c r="D6" s="461"/>
      <c r="E6" s="461"/>
      <c r="F6" s="461"/>
      <c r="G6" s="24"/>
      <c r="H6" s="733" t="s">
        <v>416</v>
      </c>
      <c r="I6" s="733"/>
      <c r="J6" s="24"/>
      <c r="K6" s="460"/>
      <c r="L6" s="733" t="s">
        <v>417</v>
      </c>
      <c r="M6" s="733"/>
      <c r="N6" s="550"/>
      <c r="O6" s="733" t="s">
        <v>418</v>
      </c>
      <c r="P6" s="733"/>
      <c r="Q6" s="550"/>
      <c r="R6" s="24"/>
      <c r="S6" s="24"/>
    </row>
    <row r="7" spans="2:19" s="21" customFormat="1" ht="68.25" customHeight="1">
      <c r="B7" s="22" t="s">
        <v>776</v>
      </c>
      <c r="C7" s="548" t="s">
        <v>127</v>
      </c>
      <c r="D7" s="548" t="s">
        <v>419</v>
      </c>
      <c r="E7" s="229" t="s">
        <v>420</v>
      </c>
      <c r="F7" s="550"/>
      <c r="G7" s="548" t="s">
        <v>127</v>
      </c>
      <c r="H7" s="549" t="s">
        <v>421</v>
      </c>
      <c r="I7" s="228" t="s">
        <v>422</v>
      </c>
      <c r="J7" s="228" t="s">
        <v>423</v>
      </c>
      <c r="K7" s="460"/>
      <c r="L7" s="548" t="s">
        <v>127</v>
      </c>
      <c r="M7" s="548" t="s">
        <v>423</v>
      </c>
      <c r="N7" s="550"/>
      <c r="O7" s="548" t="s">
        <v>127</v>
      </c>
      <c r="P7" s="548" t="s">
        <v>423</v>
      </c>
      <c r="Q7" s="550"/>
      <c r="R7" s="229" t="s">
        <v>424</v>
      </c>
      <c r="S7" s="228" t="s">
        <v>425</v>
      </c>
    </row>
    <row r="8" spans="2:19">
      <c r="B8" s="152" t="s">
        <v>873</v>
      </c>
      <c r="C8" s="233">
        <v>439759.212</v>
      </c>
      <c r="D8" s="496">
        <v>4674.6099999999997</v>
      </c>
      <c r="E8" s="496">
        <v>8360.8029999999999</v>
      </c>
      <c r="F8" s="550"/>
      <c r="G8" s="496">
        <v>18632.190999999999</v>
      </c>
      <c r="H8" s="496">
        <v>18632.190999999999</v>
      </c>
      <c r="I8" s="496">
        <v>18632.190999999999</v>
      </c>
      <c r="J8" s="496">
        <v>11549.525</v>
      </c>
      <c r="K8" s="460"/>
      <c r="L8" s="305">
        <v>-4407.991</v>
      </c>
      <c r="M8" s="305">
        <v>-769.37599999999998</v>
      </c>
      <c r="N8" s="550"/>
      <c r="O8" s="305">
        <v>-9075.7459999999992</v>
      </c>
      <c r="P8" s="305">
        <v>-5010.5749999999998</v>
      </c>
      <c r="Q8" s="550"/>
      <c r="R8" s="496">
        <v>6391.0870000000004</v>
      </c>
      <c r="S8" s="496">
        <v>10183.968999999999</v>
      </c>
    </row>
    <row r="9" spans="2:19">
      <c r="B9" s="148" t="s">
        <v>872</v>
      </c>
      <c r="C9" s="235">
        <v>74106.122000000003</v>
      </c>
      <c r="D9" s="630">
        <v>0</v>
      </c>
      <c r="E9" s="630">
        <v>0</v>
      </c>
      <c r="F9" s="550"/>
      <c r="G9" s="494">
        <v>37.713999999999999</v>
      </c>
      <c r="H9" s="494">
        <v>37.713999999999999</v>
      </c>
      <c r="I9" s="494">
        <v>37.695999999999998</v>
      </c>
      <c r="J9" s="630">
        <v>0</v>
      </c>
      <c r="K9" s="460"/>
      <c r="L9" s="149">
        <v>-20.568000000000001</v>
      </c>
      <c r="M9" s="630">
        <v>0</v>
      </c>
      <c r="N9" s="550"/>
      <c r="O9" s="149">
        <v>-14.933</v>
      </c>
      <c r="P9" s="630">
        <v>0</v>
      </c>
      <c r="Q9" s="550"/>
      <c r="R9" s="630">
        <v>0</v>
      </c>
      <c r="S9" s="630">
        <v>0</v>
      </c>
    </row>
    <row r="10" spans="2:19">
      <c r="B10" s="155" t="s">
        <v>426</v>
      </c>
      <c r="C10" s="156">
        <v>180342.83199999999</v>
      </c>
      <c r="D10" s="630">
        <v>0</v>
      </c>
      <c r="E10" s="157">
        <v>116.244</v>
      </c>
      <c r="F10" s="550"/>
      <c r="G10" s="156">
        <v>1056.9680000000001</v>
      </c>
      <c r="H10" s="156">
        <v>1056.9680000000001</v>
      </c>
      <c r="I10" s="630">
        <v>0</v>
      </c>
      <c r="J10" s="156">
        <v>99.301000000000002</v>
      </c>
      <c r="K10" s="460"/>
      <c r="L10" s="158">
        <v>-382.512</v>
      </c>
      <c r="M10" s="158">
        <v>-5.0670000000000002</v>
      </c>
      <c r="N10" s="550"/>
      <c r="O10" s="158">
        <v>-215.905</v>
      </c>
      <c r="P10" s="158">
        <v>-27.527000000000001</v>
      </c>
      <c r="Q10" s="550"/>
      <c r="R10" s="156">
        <v>103.676</v>
      </c>
      <c r="S10" s="630">
        <v>0</v>
      </c>
    </row>
    <row r="11" spans="2:19" ht="13.5" customHeight="1">
      <c r="B11" s="731" t="s">
        <v>885</v>
      </c>
      <c r="C11" s="731"/>
      <c r="D11" s="731"/>
      <c r="E11" s="731"/>
      <c r="F11" s="731"/>
      <c r="G11" s="731"/>
      <c r="H11" s="731"/>
      <c r="I11" s="731"/>
      <c r="J11" s="731"/>
      <c r="K11" s="731"/>
      <c r="L11" s="460"/>
      <c r="M11" s="460"/>
      <c r="N11" s="550"/>
      <c r="O11" s="460"/>
      <c r="P11" s="460"/>
      <c r="Q11" s="550"/>
      <c r="R11" s="460"/>
      <c r="S11" s="460"/>
    </row>
    <row r="12" spans="2:19" ht="13.9" customHeight="1">
      <c r="B12" s="731" t="s">
        <v>889</v>
      </c>
      <c r="C12" s="731"/>
      <c r="D12" s="731"/>
      <c r="E12" s="731"/>
      <c r="F12" s="731"/>
      <c r="G12" s="731"/>
      <c r="H12" s="731"/>
      <c r="I12" s="731"/>
      <c r="J12" s="731"/>
      <c r="K12" s="731"/>
      <c r="L12" s="376"/>
      <c r="M12" s="376"/>
      <c r="N12" s="550"/>
      <c r="O12" s="376"/>
      <c r="P12" s="376"/>
      <c r="Q12" s="550"/>
      <c r="R12" s="376"/>
      <c r="S12" s="376"/>
    </row>
    <row r="13" spans="2:19">
      <c r="B13" s="731" t="s">
        <v>913</v>
      </c>
      <c r="C13" s="731"/>
      <c r="D13" s="731"/>
      <c r="E13" s="731"/>
      <c r="F13" s="731"/>
      <c r="G13" s="731"/>
      <c r="H13" s="686"/>
      <c r="I13" s="686"/>
      <c r="J13" s="686"/>
      <c r="K13" s="686"/>
    </row>
    <row r="14" spans="2:19" ht="13.5" thickBot="1"/>
    <row r="15" spans="2:19">
      <c r="R15" s="694" t="s">
        <v>930</v>
      </c>
      <c r="S15" s="695"/>
    </row>
    <row r="16" spans="2:19" ht="13.5" thickBot="1">
      <c r="R16" s="696"/>
      <c r="S16" s="697"/>
    </row>
  </sheetData>
  <mergeCells count="11">
    <mergeCell ref="R15:S16"/>
    <mergeCell ref="B13:G13"/>
    <mergeCell ref="B12:K12"/>
    <mergeCell ref="B11:K11"/>
    <mergeCell ref="B2:S2"/>
    <mergeCell ref="L5:P5"/>
    <mergeCell ref="R5:S5"/>
    <mergeCell ref="H6:I6"/>
    <mergeCell ref="L6:M6"/>
    <mergeCell ref="O6:P6"/>
    <mergeCell ref="C5:J5"/>
  </mergeCells>
  <hyperlinks>
    <hyperlink ref="R15:S16" location="'Índice de tablas'!B2" display="HOME"/>
  </hyperlink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G23"/>
  <sheetViews>
    <sheetView showGridLines="0" zoomScale="90" zoomScaleNormal="90" workbookViewId="0"/>
  </sheetViews>
  <sheetFormatPr baseColWidth="10" defaultColWidth="9" defaultRowHeight="12.75"/>
  <cols>
    <col min="1" max="1" width="9" style="26"/>
    <col min="2" max="2" width="55.5" style="26" customWidth="1"/>
    <col min="3" max="7" width="19.83203125" style="26" customWidth="1"/>
    <col min="8" max="16384" width="9" style="26"/>
  </cols>
  <sheetData>
    <row r="2" spans="2:7">
      <c r="B2" s="714" t="s">
        <v>810</v>
      </c>
      <c r="C2" s="714"/>
      <c r="D2" s="714"/>
      <c r="E2" s="714"/>
      <c r="F2" s="714"/>
      <c r="G2" s="714"/>
    </row>
    <row r="3" spans="2:7">
      <c r="B3" s="42"/>
      <c r="C3" s="42"/>
      <c r="D3" s="42"/>
      <c r="E3" s="42"/>
      <c r="F3" s="42"/>
      <c r="G3" s="42"/>
    </row>
    <row r="4" spans="2:7">
      <c r="B4" s="42"/>
      <c r="C4" s="42"/>
      <c r="D4" s="42"/>
      <c r="E4" s="42"/>
      <c r="F4" s="42"/>
      <c r="G4" s="42"/>
    </row>
    <row r="5" spans="2:7" s="21" customFormat="1" ht="51">
      <c r="B5" s="21" t="s">
        <v>776</v>
      </c>
      <c r="C5" s="151" t="s">
        <v>538</v>
      </c>
      <c r="D5" s="151" t="s">
        <v>539</v>
      </c>
      <c r="E5" s="151" t="s">
        <v>540</v>
      </c>
      <c r="F5" s="151" t="s">
        <v>541</v>
      </c>
      <c r="G5" s="40" t="s">
        <v>542</v>
      </c>
    </row>
    <row r="6" spans="2:7">
      <c r="B6" s="152" t="s">
        <v>543</v>
      </c>
      <c r="C6" s="496">
        <v>320503</v>
      </c>
      <c r="D6" s="496">
        <v>106481</v>
      </c>
      <c r="E6" s="496">
        <v>32901</v>
      </c>
      <c r="F6" s="496">
        <v>27897</v>
      </c>
      <c r="G6" s="153" t="s">
        <v>14</v>
      </c>
    </row>
    <row r="7" spans="2:7">
      <c r="B7" s="190" t="s">
        <v>544</v>
      </c>
      <c r="C7" s="499">
        <v>56813</v>
      </c>
      <c r="D7" s="499">
        <v>19628</v>
      </c>
      <c r="E7" s="499">
        <v>8310</v>
      </c>
      <c r="F7" s="499">
        <v>6907</v>
      </c>
      <c r="G7" s="167" t="s">
        <v>14</v>
      </c>
    </row>
    <row r="8" spans="2:7">
      <c r="B8" s="150" t="s">
        <v>397</v>
      </c>
      <c r="C8" s="145">
        <v>377316</v>
      </c>
      <c r="D8" s="145">
        <v>126109</v>
      </c>
      <c r="E8" s="145">
        <v>41211</v>
      </c>
      <c r="F8" s="145">
        <v>34804</v>
      </c>
      <c r="G8" s="275" t="s">
        <v>14</v>
      </c>
    </row>
    <row r="9" spans="2:7">
      <c r="B9" s="270" t="s">
        <v>545</v>
      </c>
      <c r="C9" s="267">
        <v>7917</v>
      </c>
      <c r="D9" s="267">
        <v>1899</v>
      </c>
      <c r="E9" s="267">
        <v>1138</v>
      </c>
      <c r="F9" s="268">
        <v>460</v>
      </c>
      <c r="G9" s="269" t="s">
        <v>14</v>
      </c>
    </row>
    <row r="10" spans="2:7">
      <c r="B10" s="731" t="s">
        <v>914</v>
      </c>
      <c r="C10" s="731"/>
      <c r="D10" s="731"/>
      <c r="E10" s="731"/>
      <c r="F10" s="731"/>
      <c r="G10" s="731"/>
    </row>
    <row r="11" spans="2:7">
      <c r="B11" s="42"/>
      <c r="C11" s="42"/>
      <c r="D11" s="42"/>
      <c r="E11" s="42"/>
      <c r="F11" s="42"/>
      <c r="G11" s="42"/>
    </row>
    <row r="12" spans="2:7">
      <c r="B12" s="736" t="s">
        <v>755</v>
      </c>
      <c r="C12" s="736"/>
      <c r="D12" s="736"/>
      <c r="E12" s="736"/>
      <c r="F12" s="736"/>
      <c r="G12" s="736"/>
    </row>
    <row r="13" spans="2:7">
      <c r="B13" s="42"/>
      <c r="C13" s="42"/>
      <c r="D13" s="42"/>
      <c r="E13" s="42"/>
      <c r="F13" s="42"/>
      <c r="G13" s="42"/>
    </row>
    <row r="14" spans="2:7">
      <c r="B14" s="42"/>
      <c r="C14" s="42"/>
      <c r="D14" s="42"/>
      <c r="E14" s="42"/>
      <c r="F14" s="42"/>
      <c r="G14" s="42"/>
    </row>
    <row r="15" spans="2:7" ht="51">
      <c r="B15" s="21" t="s">
        <v>779</v>
      </c>
      <c r="C15" s="260" t="s">
        <v>538</v>
      </c>
      <c r="D15" s="260" t="s">
        <v>539</v>
      </c>
      <c r="E15" s="260" t="s">
        <v>540</v>
      </c>
      <c r="F15" s="260" t="s">
        <v>541</v>
      </c>
      <c r="G15" s="34" t="s">
        <v>542</v>
      </c>
    </row>
    <row r="16" spans="2:7">
      <c r="B16" s="152" t="s">
        <v>543</v>
      </c>
      <c r="C16" s="372">
        <v>344164</v>
      </c>
      <c r="D16" s="372">
        <v>87537</v>
      </c>
      <c r="E16" s="372">
        <v>37616</v>
      </c>
      <c r="F16" s="372">
        <v>27161</v>
      </c>
      <c r="G16" s="153" t="s">
        <v>233</v>
      </c>
    </row>
    <row r="17" spans="2:7">
      <c r="B17" s="190" t="s">
        <v>544</v>
      </c>
      <c r="C17" s="369">
        <v>56288</v>
      </c>
      <c r="D17" s="369">
        <v>17239</v>
      </c>
      <c r="E17" s="369">
        <v>6051</v>
      </c>
      <c r="F17" s="369">
        <v>7692</v>
      </c>
      <c r="G17" s="167" t="s">
        <v>233</v>
      </c>
    </row>
    <row r="18" spans="2:7">
      <c r="B18" s="150" t="s">
        <v>397</v>
      </c>
      <c r="C18" s="145">
        <v>400451</v>
      </c>
      <c r="D18" s="145">
        <v>104777</v>
      </c>
      <c r="E18" s="145">
        <v>43666</v>
      </c>
      <c r="F18" s="145">
        <v>34853</v>
      </c>
      <c r="G18" s="179" t="s">
        <v>263</v>
      </c>
    </row>
    <row r="19" spans="2:7">
      <c r="B19" s="270" t="s">
        <v>545</v>
      </c>
      <c r="C19" s="267">
        <v>8842</v>
      </c>
      <c r="D19" s="267">
        <v>2221</v>
      </c>
      <c r="E19" s="267">
        <v>1376</v>
      </c>
      <c r="F19" s="268">
        <v>374</v>
      </c>
      <c r="G19" s="269" t="s">
        <v>342</v>
      </c>
    </row>
    <row r="20" spans="2:7">
      <c r="B20" s="731" t="s">
        <v>914</v>
      </c>
      <c r="C20" s="731"/>
      <c r="D20" s="731"/>
      <c r="E20" s="731"/>
      <c r="F20" s="731"/>
      <c r="G20" s="731"/>
    </row>
    <row r="21" spans="2:7" ht="13.5" thickBot="1"/>
    <row r="22" spans="2:7">
      <c r="F22" s="694" t="s">
        <v>930</v>
      </c>
      <c r="G22" s="695"/>
    </row>
    <row r="23" spans="2:7" ht="13.5" thickBot="1">
      <c r="F23" s="696"/>
      <c r="G23" s="697"/>
    </row>
  </sheetData>
  <mergeCells count="5">
    <mergeCell ref="B2:G2"/>
    <mergeCell ref="B12:G12"/>
    <mergeCell ref="B20:G20"/>
    <mergeCell ref="B10:G10"/>
    <mergeCell ref="F22:G23"/>
  </mergeCells>
  <hyperlinks>
    <hyperlink ref="E22:F23" location="'Índice de tablas'!B2" display="Home"/>
    <hyperlink ref="F22:G23" location="'Índice de tablas'!B2" display="HOM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H56"/>
  <sheetViews>
    <sheetView showGridLines="0" zoomScale="90" zoomScaleNormal="90" workbookViewId="0">
      <selection activeCell="A6" sqref="A6"/>
    </sheetView>
  </sheetViews>
  <sheetFormatPr baseColWidth="10" defaultColWidth="9" defaultRowHeight="12.75"/>
  <cols>
    <col min="1" max="1" width="9" style="26"/>
    <col min="2" max="2" width="66.6640625" style="26" customWidth="1"/>
    <col min="3" max="3" width="14.33203125" style="26" customWidth="1"/>
    <col min="4" max="4" width="17.33203125" style="26" customWidth="1"/>
    <col min="5" max="5" width="19.33203125" style="26" customWidth="1"/>
    <col min="6" max="6" width="15.33203125" style="26" customWidth="1"/>
    <col min="7" max="7" width="10.33203125" style="26" customWidth="1"/>
    <col min="8" max="8" width="12.33203125" style="26" customWidth="1"/>
    <col min="9" max="16384" width="9" style="26"/>
  </cols>
  <sheetData>
    <row r="2" spans="2:8">
      <c r="B2" s="714" t="s">
        <v>932</v>
      </c>
      <c r="C2" s="714"/>
      <c r="D2" s="714"/>
      <c r="E2" s="714"/>
      <c r="F2" s="714"/>
      <c r="G2" s="714"/>
      <c r="H2" s="714"/>
    </row>
    <row r="3" spans="2:8">
      <c r="B3" s="42"/>
      <c r="C3" s="42"/>
      <c r="D3" s="42"/>
      <c r="E3" s="42"/>
      <c r="F3" s="42"/>
      <c r="G3" s="42"/>
      <c r="H3" s="42"/>
    </row>
    <row r="4" spans="2:8">
      <c r="B4" s="42"/>
      <c r="C4" s="42"/>
      <c r="D4" s="42"/>
      <c r="E4" s="42"/>
      <c r="F4" s="42"/>
      <c r="G4" s="42"/>
      <c r="H4" s="42"/>
    </row>
    <row r="5" spans="2:8" s="21" customFormat="1" ht="31.5" customHeight="1">
      <c r="B5" s="21" t="s">
        <v>776</v>
      </c>
      <c r="C5" s="738" t="s">
        <v>780</v>
      </c>
      <c r="D5" s="737"/>
      <c r="E5" s="738" t="s">
        <v>781</v>
      </c>
      <c r="F5" s="738"/>
      <c r="G5" s="737" t="s">
        <v>427</v>
      </c>
      <c r="H5" s="737"/>
    </row>
    <row r="6" spans="2:8" ht="41.45" customHeight="1">
      <c r="B6" s="159" t="s">
        <v>428</v>
      </c>
      <c r="C6" s="502" t="s">
        <v>429</v>
      </c>
      <c r="D6" s="232" t="s">
        <v>430</v>
      </c>
      <c r="E6" s="502" t="s">
        <v>429</v>
      </c>
      <c r="F6" s="232" t="s">
        <v>430</v>
      </c>
      <c r="G6" s="497" t="s">
        <v>431</v>
      </c>
      <c r="H6" s="20" t="s">
        <v>432</v>
      </c>
    </row>
    <row r="7" spans="2:8">
      <c r="B7" s="152" t="s">
        <v>306</v>
      </c>
      <c r="C7" s="233">
        <v>99626.216</v>
      </c>
      <c r="D7" s="233">
        <v>5245.5450000000001</v>
      </c>
      <c r="E7" s="496">
        <v>128588.223</v>
      </c>
      <c r="F7" s="154">
        <v>1004.105</v>
      </c>
      <c r="G7" s="496">
        <v>28942.909000000003</v>
      </c>
      <c r="H7" s="162">
        <v>0.22333813618966705</v>
      </c>
    </row>
    <row r="8" spans="2:8">
      <c r="B8" s="148" t="s">
        <v>307</v>
      </c>
      <c r="C8" s="235">
        <v>9552.0149999999994</v>
      </c>
      <c r="D8" s="234">
        <v>821.28399999999999</v>
      </c>
      <c r="E8" s="494">
        <v>6479.4040000000005</v>
      </c>
      <c r="F8" s="234">
        <v>439.63200000000001</v>
      </c>
      <c r="G8" s="494">
        <v>1423.4569999999999</v>
      </c>
      <c r="H8" s="164">
        <v>0.20573053818479914</v>
      </c>
    </row>
    <row r="9" spans="2:8">
      <c r="B9" s="148" t="s">
        <v>308</v>
      </c>
      <c r="C9" s="234">
        <v>894.92</v>
      </c>
      <c r="D9" s="234">
        <v>175.86799999999999</v>
      </c>
      <c r="E9" s="494">
        <v>1730.0170000000001</v>
      </c>
      <c r="F9" s="234">
        <v>82.856999999999999</v>
      </c>
      <c r="G9" s="495">
        <v>701.625</v>
      </c>
      <c r="H9" s="164">
        <v>0.38702358796033259</v>
      </c>
    </row>
    <row r="10" spans="2:8">
      <c r="B10" s="148" t="s">
        <v>309</v>
      </c>
      <c r="C10" s="234">
        <v>45.74</v>
      </c>
      <c r="D10" s="234">
        <v>23.332999999999998</v>
      </c>
      <c r="E10" s="495">
        <v>236.06399999999999</v>
      </c>
      <c r="F10" s="630">
        <v>0</v>
      </c>
      <c r="G10" s="495">
        <v>10.122</v>
      </c>
      <c r="H10" s="164">
        <v>4.2878202521350141E-2</v>
      </c>
    </row>
    <row r="11" spans="2:8">
      <c r="B11" s="148" t="s">
        <v>310</v>
      </c>
      <c r="C11" s="630">
        <v>0</v>
      </c>
      <c r="D11" s="630">
        <v>0</v>
      </c>
      <c r="E11" s="630">
        <v>0</v>
      </c>
      <c r="F11" s="630">
        <v>0</v>
      </c>
      <c r="G11" s="630">
        <v>0</v>
      </c>
      <c r="H11" s="630">
        <v>0</v>
      </c>
    </row>
    <row r="12" spans="2:8">
      <c r="B12" s="148" t="s">
        <v>311</v>
      </c>
      <c r="C12" s="235">
        <v>15621.411</v>
      </c>
      <c r="D12" s="235">
        <v>9212.5339999999997</v>
      </c>
      <c r="E12" s="494">
        <v>14886.527</v>
      </c>
      <c r="F12" s="235">
        <v>1287.9580000000001</v>
      </c>
      <c r="G12" s="494">
        <v>5183.0339999999997</v>
      </c>
      <c r="H12" s="164">
        <v>0.32044507135775879</v>
      </c>
    </row>
    <row r="13" spans="2:8">
      <c r="B13" s="148" t="s">
        <v>312</v>
      </c>
      <c r="C13" s="235">
        <v>82501.072</v>
      </c>
      <c r="D13" s="235">
        <v>43383.535000000003</v>
      </c>
      <c r="E13" s="494">
        <v>78891.027000000002</v>
      </c>
      <c r="F13" s="235">
        <v>15350.133</v>
      </c>
      <c r="G13" s="494">
        <v>91942.635999999999</v>
      </c>
      <c r="H13" s="164">
        <v>0.97561018985759507</v>
      </c>
    </row>
    <row r="14" spans="2:8">
      <c r="B14" s="148" t="s">
        <v>433</v>
      </c>
      <c r="C14" s="235">
        <v>58987.983</v>
      </c>
      <c r="D14" s="235">
        <v>34116.396000000001</v>
      </c>
      <c r="E14" s="494">
        <v>53144.574000000001</v>
      </c>
      <c r="F14" s="235">
        <v>2671.7689999999998</v>
      </c>
      <c r="G14" s="494">
        <v>39326.445</v>
      </c>
      <c r="H14" s="164">
        <v>0.70456864219857618</v>
      </c>
    </row>
    <row r="15" spans="2:8" ht="25.5">
      <c r="B15" s="148" t="s">
        <v>314</v>
      </c>
      <c r="C15" s="235">
        <v>47233.629000000001</v>
      </c>
      <c r="D15" s="234">
        <v>438.12700000000001</v>
      </c>
      <c r="E15" s="494">
        <v>46646.038</v>
      </c>
      <c r="F15" s="514">
        <v>272.452</v>
      </c>
      <c r="G15" s="494">
        <v>18238.552</v>
      </c>
      <c r="H15" s="164">
        <v>0.38872845225837405</v>
      </c>
    </row>
    <row r="16" spans="2:8">
      <c r="B16" s="148" t="s">
        <v>315</v>
      </c>
      <c r="C16" s="235">
        <v>3825.201</v>
      </c>
      <c r="D16" s="234">
        <v>585.70299999999997</v>
      </c>
      <c r="E16" s="494">
        <v>3636.1779999999999</v>
      </c>
      <c r="F16" s="234">
        <v>200.93299999999999</v>
      </c>
      <c r="G16" s="494">
        <v>4290.2759999999998</v>
      </c>
      <c r="H16" s="164">
        <v>1.1181005709764456</v>
      </c>
    </row>
    <row r="17" spans="2:8">
      <c r="B17" s="148" t="s">
        <v>316</v>
      </c>
      <c r="C17" s="235">
        <v>2435.2779999999998</v>
      </c>
      <c r="D17" s="234">
        <v>2.5739999999999998</v>
      </c>
      <c r="E17" s="494">
        <v>2413.9699999999998</v>
      </c>
      <c r="F17" s="630">
        <v>0</v>
      </c>
      <c r="G17" s="494">
        <v>3621.2550000000001</v>
      </c>
      <c r="H17" s="164">
        <v>1.5000000000000002</v>
      </c>
    </row>
    <row r="18" spans="2:8">
      <c r="B18" s="148" t="s">
        <v>317</v>
      </c>
      <c r="C18" s="630">
        <v>0</v>
      </c>
      <c r="D18" s="630">
        <v>0</v>
      </c>
      <c r="E18" s="630">
        <v>0</v>
      </c>
      <c r="F18" s="630">
        <v>0</v>
      </c>
      <c r="G18" s="630">
        <v>0</v>
      </c>
      <c r="H18" s="630">
        <v>0</v>
      </c>
    </row>
    <row r="19" spans="2:8" ht="25.5">
      <c r="B19" s="148" t="s">
        <v>318</v>
      </c>
      <c r="C19" s="234">
        <v>6.69</v>
      </c>
      <c r="D19" s="630">
        <v>0</v>
      </c>
      <c r="E19" s="495">
        <v>6.69</v>
      </c>
      <c r="F19" s="630">
        <v>0</v>
      </c>
      <c r="G19" s="495">
        <v>2.161</v>
      </c>
      <c r="H19" s="164">
        <v>0.32301943198804184</v>
      </c>
    </row>
    <row r="20" spans="2:8">
      <c r="B20" s="148" t="s">
        <v>319</v>
      </c>
      <c r="C20" s="234">
        <v>7.1260000000000003</v>
      </c>
      <c r="D20" s="234">
        <v>27.731999999999999</v>
      </c>
      <c r="E20" s="495">
        <v>7.1260000000000003</v>
      </c>
      <c r="F20" s="234">
        <v>15.813000000000001</v>
      </c>
      <c r="G20" s="495">
        <v>22.939</v>
      </c>
      <c r="H20" s="164">
        <v>1</v>
      </c>
    </row>
    <row r="21" spans="2:8">
      <c r="B21" s="148" t="s">
        <v>434</v>
      </c>
      <c r="C21" s="630">
        <v>0</v>
      </c>
      <c r="D21" s="630">
        <v>0</v>
      </c>
      <c r="E21" s="630">
        <v>0</v>
      </c>
      <c r="F21" s="630">
        <v>0</v>
      </c>
      <c r="G21" s="630">
        <v>0</v>
      </c>
      <c r="H21" s="630">
        <v>0</v>
      </c>
    </row>
    <row r="22" spans="2:8">
      <c r="B22" s="241" t="s">
        <v>435</v>
      </c>
      <c r="C22" s="237">
        <v>19928.310000000001</v>
      </c>
      <c r="D22" s="630">
        <v>0</v>
      </c>
      <c r="E22" s="499">
        <v>19359.857</v>
      </c>
      <c r="F22" s="237">
        <v>1532.174</v>
      </c>
      <c r="G22" s="499">
        <v>11074.772000000001</v>
      </c>
      <c r="H22" s="169">
        <v>0.53009551823850931</v>
      </c>
    </row>
    <row r="23" spans="2:8">
      <c r="B23" s="170" t="s">
        <v>243</v>
      </c>
      <c r="C23" s="238">
        <v>340665.61</v>
      </c>
      <c r="D23" s="238">
        <v>94032.915999999983</v>
      </c>
      <c r="E23" s="500">
        <v>356025.71400000004</v>
      </c>
      <c r="F23" s="238">
        <v>22858.042000000001</v>
      </c>
      <c r="G23" s="500">
        <v>204780.18300000002</v>
      </c>
      <c r="H23" s="172">
        <v>0.54048287834224273</v>
      </c>
    </row>
    <row r="24" spans="2:8">
      <c r="B24" s="739" t="s">
        <v>834</v>
      </c>
      <c r="C24" s="739"/>
      <c r="D24" s="739"/>
      <c r="E24" s="739"/>
      <c r="F24" s="739"/>
      <c r="G24" s="739"/>
      <c r="H24" s="739"/>
    </row>
    <row r="25" spans="2:8">
      <c r="B25" s="739" t="s">
        <v>835</v>
      </c>
      <c r="C25" s="739"/>
      <c r="D25" s="739"/>
      <c r="E25" s="739"/>
      <c r="F25" s="739"/>
      <c r="G25" s="739"/>
      <c r="H25" s="739"/>
    </row>
    <row r="26" spans="2:8">
      <c r="B26" s="739" t="s">
        <v>836</v>
      </c>
      <c r="C26" s="739"/>
      <c r="D26" s="739"/>
      <c r="E26" s="739"/>
      <c r="F26" s="739"/>
      <c r="G26" s="739"/>
      <c r="H26" s="739"/>
    </row>
    <row r="27" spans="2:8">
      <c r="B27" s="227"/>
      <c r="C27" s="231"/>
      <c r="D27" s="231"/>
      <c r="E27" s="231"/>
      <c r="F27" s="231"/>
      <c r="G27" s="231"/>
      <c r="H27" s="231"/>
    </row>
    <row r="28" spans="2:8" s="1" customFormat="1"/>
    <row r="29" spans="2:8">
      <c r="B29" s="736" t="s">
        <v>931</v>
      </c>
      <c r="C29" s="736"/>
      <c r="D29" s="736"/>
      <c r="E29" s="736"/>
      <c r="F29" s="736"/>
      <c r="G29" s="736"/>
      <c r="H29" s="736"/>
    </row>
    <row r="30" spans="2:8">
      <c r="B30" s="240"/>
      <c r="C30" s="240"/>
      <c r="D30" s="240"/>
      <c r="E30" s="240"/>
      <c r="F30" s="240"/>
      <c r="G30" s="240"/>
      <c r="H30" s="240"/>
    </row>
    <row r="31" spans="2:8">
      <c r="B31" s="240"/>
      <c r="C31" s="240"/>
      <c r="D31" s="240"/>
      <c r="E31" s="240"/>
      <c r="F31" s="240"/>
      <c r="G31" s="240"/>
      <c r="H31" s="240"/>
    </row>
    <row r="32" spans="2:8" ht="30" customHeight="1">
      <c r="B32" s="21" t="s">
        <v>779</v>
      </c>
      <c r="C32" s="738" t="s">
        <v>780</v>
      </c>
      <c r="D32" s="737"/>
      <c r="E32" s="738" t="s">
        <v>781</v>
      </c>
      <c r="F32" s="737"/>
      <c r="G32" s="737" t="s">
        <v>427</v>
      </c>
      <c r="H32" s="737"/>
    </row>
    <row r="33" spans="2:8" ht="41.45" customHeight="1">
      <c r="B33" s="159" t="s">
        <v>428</v>
      </c>
      <c r="C33" s="232" t="s">
        <v>429</v>
      </c>
      <c r="D33" s="232" t="s">
        <v>430</v>
      </c>
      <c r="E33" s="497" t="s">
        <v>429</v>
      </c>
      <c r="F33" s="232" t="s">
        <v>430</v>
      </c>
      <c r="G33" s="497" t="s">
        <v>431</v>
      </c>
      <c r="H33" s="20" t="s">
        <v>432</v>
      </c>
    </row>
    <row r="34" spans="2:8">
      <c r="B34" s="152" t="s">
        <v>306</v>
      </c>
      <c r="C34" s="372">
        <v>102533</v>
      </c>
      <c r="D34" s="372">
        <v>14013</v>
      </c>
      <c r="E34" s="496">
        <v>130796</v>
      </c>
      <c r="F34" s="154">
        <v>758</v>
      </c>
      <c r="G34" s="496">
        <v>29571</v>
      </c>
      <c r="H34" s="162">
        <v>0.22</v>
      </c>
    </row>
    <row r="35" spans="2:8">
      <c r="B35" s="148" t="s">
        <v>307</v>
      </c>
      <c r="C35" s="371">
        <v>9257</v>
      </c>
      <c r="D35" s="367">
        <v>843</v>
      </c>
      <c r="E35" s="494">
        <v>5948</v>
      </c>
      <c r="F35" s="367">
        <v>538</v>
      </c>
      <c r="G35" s="494">
        <v>1246</v>
      </c>
      <c r="H35" s="164">
        <v>0.19</v>
      </c>
    </row>
    <row r="36" spans="2:8">
      <c r="B36" s="148" t="s">
        <v>308</v>
      </c>
      <c r="C36" s="367">
        <v>723</v>
      </c>
      <c r="D36" s="367">
        <v>824</v>
      </c>
      <c r="E36" s="494">
        <v>1631</v>
      </c>
      <c r="F36" s="367">
        <v>66</v>
      </c>
      <c r="G36" s="495">
        <v>653</v>
      </c>
      <c r="H36" s="164">
        <v>0.38</v>
      </c>
    </row>
    <row r="37" spans="2:8">
      <c r="B37" s="148" t="s">
        <v>309</v>
      </c>
      <c r="C37" s="367">
        <v>72</v>
      </c>
      <c r="D37" s="367">
        <v>21</v>
      </c>
      <c r="E37" s="495">
        <v>191</v>
      </c>
      <c r="F37" s="630">
        <v>0</v>
      </c>
      <c r="G37" s="495">
        <v>14</v>
      </c>
      <c r="H37" s="164">
        <v>7.0000000000000007E-2</v>
      </c>
    </row>
    <row r="38" spans="2:8">
      <c r="B38" s="148" t="s">
        <v>310</v>
      </c>
      <c r="C38" s="367">
        <v>1</v>
      </c>
      <c r="D38" s="513">
        <v>9.9999999999999995E-8</v>
      </c>
      <c r="E38" s="495">
        <v>1</v>
      </c>
      <c r="F38" s="630">
        <v>0</v>
      </c>
      <c r="G38" s="630">
        <v>0</v>
      </c>
      <c r="H38" s="630">
        <v>0</v>
      </c>
    </row>
    <row r="39" spans="2:8">
      <c r="B39" s="148" t="s">
        <v>311</v>
      </c>
      <c r="C39" s="371">
        <v>11541</v>
      </c>
      <c r="D39" s="371">
        <v>3490</v>
      </c>
      <c r="E39" s="494">
        <v>10793</v>
      </c>
      <c r="F39" s="371">
        <v>1414</v>
      </c>
      <c r="G39" s="494">
        <v>4440</v>
      </c>
      <c r="H39" s="164">
        <v>0.36</v>
      </c>
    </row>
    <row r="40" spans="2:8">
      <c r="B40" s="148" t="s">
        <v>312</v>
      </c>
      <c r="C40" s="371">
        <v>80252</v>
      </c>
      <c r="D40" s="371">
        <v>44841</v>
      </c>
      <c r="E40" s="494">
        <v>76054</v>
      </c>
      <c r="F40" s="371">
        <v>15755</v>
      </c>
      <c r="G40" s="494">
        <v>90120</v>
      </c>
      <c r="H40" s="164">
        <v>0.98</v>
      </c>
    </row>
    <row r="41" spans="2:8">
      <c r="B41" s="148" t="s">
        <v>433</v>
      </c>
      <c r="C41" s="371">
        <v>57755</v>
      </c>
      <c r="D41" s="371">
        <v>33708</v>
      </c>
      <c r="E41" s="494">
        <v>53391</v>
      </c>
      <c r="F41" s="371">
        <v>2204</v>
      </c>
      <c r="G41" s="494">
        <v>39146</v>
      </c>
      <c r="H41" s="164">
        <v>0.7</v>
      </c>
    </row>
    <row r="42" spans="2:8" ht="25.5">
      <c r="B42" s="148" t="s">
        <v>314</v>
      </c>
      <c r="C42" s="371">
        <v>49031</v>
      </c>
      <c r="D42" s="367">
        <v>513</v>
      </c>
      <c r="E42" s="494">
        <v>48416</v>
      </c>
      <c r="F42" s="367">
        <v>324</v>
      </c>
      <c r="G42" s="494">
        <v>19609</v>
      </c>
      <c r="H42" s="164">
        <v>0.4</v>
      </c>
    </row>
    <row r="43" spans="2:8">
      <c r="B43" s="148" t="s">
        <v>315</v>
      </c>
      <c r="C43" s="371">
        <v>4571</v>
      </c>
      <c r="D43" s="367">
        <v>536</v>
      </c>
      <c r="E43" s="494">
        <v>4384</v>
      </c>
      <c r="F43" s="367">
        <v>299</v>
      </c>
      <c r="G43" s="494">
        <v>5247</v>
      </c>
      <c r="H43" s="164">
        <v>1.1200000000000001</v>
      </c>
    </row>
    <row r="44" spans="2:8">
      <c r="B44" s="148" t="s">
        <v>316</v>
      </c>
      <c r="C44" s="371">
        <v>2488</v>
      </c>
      <c r="D44" s="367">
        <v>1</v>
      </c>
      <c r="E44" s="494">
        <v>2463</v>
      </c>
      <c r="F44" s="513">
        <v>9.9999999999999995E-8</v>
      </c>
      <c r="G44" s="494">
        <v>3694</v>
      </c>
      <c r="H44" s="164">
        <v>1.5</v>
      </c>
    </row>
    <row r="45" spans="2:8">
      <c r="B45" s="148" t="s">
        <v>317</v>
      </c>
      <c r="C45" s="630">
        <v>0</v>
      </c>
      <c r="D45" s="630">
        <v>0</v>
      </c>
      <c r="E45" s="630">
        <v>0</v>
      </c>
      <c r="F45" s="630">
        <v>0</v>
      </c>
      <c r="G45" s="630">
        <v>0</v>
      </c>
      <c r="H45" s="630">
        <v>0</v>
      </c>
    </row>
    <row r="46" spans="2:8" ht="25.5">
      <c r="B46" s="148" t="s">
        <v>318</v>
      </c>
      <c r="C46" s="367">
        <v>25</v>
      </c>
      <c r="D46" s="630">
        <v>0</v>
      </c>
      <c r="E46" s="495">
        <v>25</v>
      </c>
      <c r="F46" s="366" t="s">
        <v>233</v>
      </c>
      <c r="G46" s="495">
        <v>5</v>
      </c>
      <c r="H46" s="164">
        <v>0.2</v>
      </c>
    </row>
    <row r="47" spans="2:8">
      <c r="B47" s="148" t="s">
        <v>319</v>
      </c>
      <c r="C47" s="367">
        <v>9</v>
      </c>
      <c r="D47" s="367">
        <v>26</v>
      </c>
      <c r="E47" s="495">
        <v>9</v>
      </c>
      <c r="F47" s="367">
        <v>15</v>
      </c>
      <c r="G47" s="495">
        <v>24</v>
      </c>
      <c r="H47" s="164">
        <v>1</v>
      </c>
    </row>
    <row r="48" spans="2:8">
      <c r="B48" s="148" t="s">
        <v>434</v>
      </c>
      <c r="C48" s="630">
        <v>0</v>
      </c>
      <c r="D48" s="630">
        <v>0</v>
      </c>
      <c r="E48" s="630">
        <v>0</v>
      </c>
      <c r="F48" s="630">
        <v>0</v>
      </c>
      <c r="G48" s="630">
        <v>0</v>
      </c>
      <c r="H48" s="630">
        <v>0</v>
      </c>
    </row>
    <row r="49" spans="2:8">
      <c r="B49" s="241" t="s">
        <v>435</v>
      </c>
      <c r="C49" s="369">
        <v>21166</v>
      </c>
      <c r="D49" s="630">
        <v>0</v>
      </c>
      <c r="E49" s="499">
        <v>20979</v>
      </c>
      <c r="F49" s="369">
        <v>1376</v>
      </c>
      <c r="G49" s="499">
        <v>11725</v>
      </c>
      <c r="H49" s="169">
        <v>0.52</v>
      </c>
    </row>
    <row r="50" spans="2:8">
      <c r="B50" s="170" t="s">
        <v>243</v>
      </c>
      <c r="C50" s="370">
        <v>339425</v>
      </c>
      <c r="D50" s="370">
        <v>98817</v>
      </c>
      <c r="E50" s="500">
        <v>355080</v>
      </c>
      <c r="F50" s="370">
        <v>22750</v>
      </c>
      <c r="G50" s="500">
        <v>205493</v>
      </c>
      <c r="H50" s="172">
        <v>0.54</v>
      </c>
    </row>
    <row r="51" spans="2:8">
      <c r="B51" s="731" t="s">
        <v>834</v>
      </c>
      <c r="C51" s="731"/>
      <c r="D51" s="731"/>
      <c r="E51" s="731"/>
      <c r="F51" s="731"/>
      <c r="G51" s="731"/>
      <c r="H51" s="731"/>
    </row>
    <row r="52" spans="2:8" ht="13.9" customHeight="1">
      <c r="B52" s="731" t="s">
        <v>835</v>
      </c>
      <c r="C52" s="731"/>
      <c r="D52" s="731"/>
      <c r="E52" s="731"/>
      <c r="F52" s="731"/>
      <c r="G52" s="731"/>
      <c r="H52" s="731"/>
    </row>
    <row r="53" spans="2:8">
      <c r="B53" s="731" t="s">
        <v>836</v>
      </c>
      <c r="C53" s="731"/>
      <c r="D53" s="731"/>
      <c r="E53" s="731"/>
      <c r="F53" s="731"/>
      <c r="G53" s="731"/>
      <c r="H53" s="731"/>
    </row>
    <row r="54" spans="2:8" ht="13.5" thickBot="1"/>
    <row r="55" spans="2:8">
      <c r="G55" s="694" t="s">
        <v>930</v>
      </c>
      <c r="H55" s="695"/>
    </row>
    <row r="56" spans="2:8" ht="13.5" thickBot="1">
      <c r="G56" s="696"/>
      <c r="H56" s="697"/>
    </row>
  </sheetData>
  <mergeCells count="15">
    <mergeCell ref="G55:H56"/>
    <mergeCell ref="B51:H51"/>
    <mergeCell ref="B52:H52"/>
    <mergeCell ref="B53:H53"/>
    <mergeCell ref="B2:H2"/>
    <mergeCell ref="G5:H5"/>
    <mergeCell ref="C5:D5"/>
    <mergeCell ref="E5:F5"/>
    <mergeCell ref="B24:H24"/>
    <mergeCell ref="B29:H29"/>
    <mergeCell ref="B25:H25"/>
    <mergeCell ref="B26:H26"/>
    <mergeCell ref="C32:D32"/>
    <mergeCell ref="E32:F32"/>
    <mergeCell ref="G32:H32"/>
  </mergeCells>
  <hyperlinks>
    <hyperlink ref="G55:H56" location="'Índice de tablas'!B2" display="HOM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N35"/>
  <sheetViews>
    <sheetView showGridLines="0" topLeftCell="C1" zoomScale="70" zoomScaleNormal="70" workbookViewId="0">
      <selection activeCell="M31" sqref="M31:N32"/>
    </sheetView>
  </sheetViews>
  <sheetFormatPr baseColWidth="10" defaultColWidth="8.83203125" defaultRowHeight="12.75"/>
  <cols>
    <col min="1" max="1" width="8.83203125" style="1"/>
    <col min="2" max="2" width="50.6640625" style="1" customWidth="1"/>
    <col min="3" max="4" width="21.5" style="1" customWidth="1"/>
    <col min="5" max="5" width="17.33203125" style="1" customWidth="1"/>
    <col min="6" max="14" width="21.5" style="1" customWidth="1"/>
    <col min="15" max="16384" width="8.83203125" style="1"/>
  </cols>
  <sheetData>
    <row r="2" spans="2:14" ht="12.75" customHeight="1">
      <c r="B2" s="698" t="s">
        <v>701</v>
      </c>
      <c r="C2" s="698"/>
      <c r="D2" s="698"/>
      <c r="E2" s="698"/>
      <c r="F2" s="698"/>
      <c r="G2" s="698"/>
      <c r="H2" s="698"/>
      <c r="I2" s="698"/>
      <c r="J2" s="698"/>
      <c r="K2" s="698"/>
      <c r="L2" s="698"/>
      <c r="M2" s="698"/>
      <c r="N2" s="698"/>
    </row>
    <row r="3" spans="2:14">
      <c r="B3" s="25"/>
      <c r="C3" s="25"/>
      <c r="D3" s="25"/>
      <c r="E3" s="25"/>
      <c r="F3" s="25"/>
      <c r="G3" s="25"/>
      <c r="H3" s="25"/>
      <c r="I3" s="25"/>
      <c r="J3" s="25"/>
      <c r="K3" s="25"/>
      <c r="L3" s="25"/>
      <c r="M3" s="25"/>
      <c r="N3" s="25"/>
    </row>
    <row r="4" spans="2:14">
      <c r="B4" s="25"/>
      <c r="C4" s="25"/>
      <c r="D4" s="25"/>
      <c r="E4" s="25"/>
      <c r="F4" s="25"/>
      <c r="G4" s="25"/>
      <c r="H4" s="25"/>
      <c r="I4" s="25"/>
      <c r="J4" s="25"/>
      <c r="K4" s="25"/>
      <c r="L4" s="25"/>
      <c r="M4" s="25"/>
      <c r="N4" s="25"/>
    </row>
    <row r="5" spans="2:14" ht="34.9" customHeight="1">
      <c r="B5" s="43" t="s">
        <v>1</v>
      </c>
      <c r="C5" s="699" t="s">
        <v>4</v>
      </c>
      <c r="D5" s="699"/>
      <c r="E5" s="699" t="s">
        <v>3</v>
      </c>
      <c r="F5" s="699"/>
      <c r="G5" s="699" t="s">
        <v>2</v>
      </c>
      <c r="H5" s="699"/>
      <c r="I5" s="699" t="s">
        <v>0</v>
      </c>
      <c r="J5" s="699"/>
      <c r="K5" s="699"/>
      <c r="L5" s="699"/>
    </row>
    <row r="6" spans="2:14" ht="76.5">
      <c r="B6" s="3" t="s">
        <v>775</v>
      </c>
      <c r="C6" s="311" t="s">
        <v>220</v>
      </c>
      <c r="D6" s="311" t="s">
        <v>221</v>
      </c>
      <c r="E6" s="505" t="s">
        <v>222</v>
      </c>
      <c r="F6" s="311" t="s">
        <v>223</v>
      </c>
      <c r="G6" s="311" t="s">
        <v>224</v>
      </c>
      <c r="H6" s="311" t="s">
        <v>225</v>
      </c>
      <c r="I6" s="311" t="s">
        <v>226</v>
      </c>
      <c r="J6" s="311" t="s">
        <v>227</v>
      </c>
      <c r="K6" s="312" t="s">
        <v>228</v>
      </c>
      <c r="L6" s="310" t="s">
        <v>127</v>
      </c>
      <c r="M6" s="313" t="s">
        <v>230</v>
      </c>
      <c r="N6" s="313" t="s">
        <v>231</v>
      </c>
    </row>
    <row r="7" spans="2:14">
      <c r="B7" s="44" t="s">
        <v>232</v>
      </c>
      <c r="C7" s="215"/>
      <c r="D7" s="215"/>
      <c r="E7" s="506"/>
      <c r="F7" s="215"/>
      <c r="G7" s="215"/>
      <c r="H7" s="215"/>
      <c r="I7" s="215"/>
      <c r="J7" s="215"/>
      <c r="K7" s="215"/>
      <c r="L7" s="215"/>
      <c r="M7" s="215"/>
      <c r="N7" s="215"/>
    </row>
    <row r="8" spans="2:14">
      <c r="B8" s="523" t="s">
        <v>840</v>
      </c>
      <c r="C8" s="533">
        <v>0.56299999999999994</v>
      </c>
      <c r="D8" s="533">
        <v>153.35400000000001</v>
      </c>
      <c r="E8" s="533">
        <v>0</v>
      </c>
      <c r="F8" s="533">
        <v>0</v>
      </c>
      <c r="G8" s="533">
        <v>0</v>
      </c>
      <c r="H8" s="533">
        <v>0</v>
      </c>
      <c r="I8" s="533">
        <v>7.8353600000000005</v>
      </c>
      <c r="J8" s="533">
        <v>0</v>
      </c>
      <c r="K8" s="533">
        <v>0</v>
      </c>
      <c r="L8" s="533">
        <v>7.8353600000000005</v>
      </c>
      <c r="M8" s="529">
        <v>3.7028189347090948E-4</v>
      </c>
      <c r="N8" s="45">
        <v>5.0000000000000001E-3</v>
      </c>
    </row>
    <row r="9" spans="2:14">
      <c r="B9" s="50" t="s">
        <v>841</v>
      </c>
      <c r="C9" s="534">
        <v>6.7949999999999999</v>
      </c>
      <c r="D9" s="534">
        <v>1476.865</v>
      </c>
      <c r="E9" s="534">
        <v>0</v>
      </c>
      <c r="F9" s="534">
        <v>0</v>
      </c>
      <c r="G9" s="534">
        <v>0</v>
      </c>
      <c r="H9" s="534">
        <v>0</v>
      </c>
      <c r="I9" s="534">
        <v>30.180880000000002</v>
      </c>
      <c r="J9" s="534">
        <v>0</v>
      </c>
      <c r="K9" s="534">
        <v>0</v>
      </c>
      <c r="L9" s="534">
        <v>30.180880000000002</v>
      </c>
      <c r="M9" s="530">
        <v>1.4262820588994381E-3</v>
      </c>
      <c r="N9" s="47">
        <v>1.8749999999999999E-2</v>
      </c>
    </row>
    <row r="10" spans="2:14">
      <c r="B10" s="50" t="s">
        <v>842</v>
      </c>
      <c r="C10" s="534">
        <v>6.3E-2</v>
      </c>
      <c r="D10" s="534">
        <v>0.25900000000000001</v>
      </c>
      <c r="E10" s="534">
        <v>0</v>
      </c>
      <c r="F10" s="534">
        <v>0</v>
      </c>
      <c r="G10" s="534">
        <v>0</v>
      </c>
      <c r="H10" s="534">
        <v>0</v>
      </c>
      <c r="I10" s="534">
        <v>3.0400000000000002E-3</v>
      </c>
      <c r="J10" s="534">
        <v>0</v>
      </c>
      <c r="K10" s="534">
        <v>0</v>
      </c>
      <c r="L10" s="534">
        <v>3.0400000000000002E-3</v>
      </c>
      <c r="M10" s="530">
        <v>1.4366371885293909E-7</v>
      </c>
      <c r="N10" s="47">
        <v>1.2500000000000001E-2</v>
      </c>
    </row>
    <row r="11" spans="2:14">
      <c r="B11" s="50" t="s">
        <v>843</v>
      </c>
      <c r="C11" s="534">
        <v>19.641999999999999</v>
      </c>
      <c r="D11" s="534">
        <v>16.753</v>
      </c>
      <c r="E11" s="534">
        <v>0</v>
      </c>
      <c r="F11" s="534">
        <v>5.0978243333999984</v>
      </c>
      <c r="G11" s="534">
        <v>0</v>
      </c>
      <c r="H11" s="534">
        <v>0</v>
      </c>
      <c r="I11" s="534">
        <v>0.99087999999999998</v>
      </c>
      <c r="J11" s="534">
        <v>3.3884126583641455E-2</v>
      </c>
      <c r="K11" s="534">
        <v>0</v>
      </c>
      <c r="L11" s="534">
        <v>1.0247641265836414</v>
      </c>
      <c r="M11" s="530">
        <v>4.8428100451345373E-5</v>
      </c>
      <c r="N11" s="47">
        <v>0.02</v>
      </c>
    </row>
    <row r="12" spans="2:14">
      <c r="B12" s="490" t="s">
        <v>844</v>
      </c>
      <c r="C12" s="534">
        <v>1486.434</v>
      </c>
      <c r="D12" s="534">
        <v>3876.172</v>
      </c>
      <c r="E12" s="534">
        <v>3.0000000000000001E-3</v>
      </c>
      <c r="F12" s="534">
        <v>117.56351968510008</v>
      </c>
      <c r="G12" s="534">
        <v>0</v>
      </c>
      <c r="H12" s="534">
        <v>0</v>
      </c>
      <c r="I12" s="534">
        <v>210.89784</v>
      </c>
      <c r="J12" s="534">
        <v>3.712407131029658</v>
      </c>
      <c r="K12" s="534">
        <v>0</v>
      </c>
      <c r="L12" s="534">
        <v>214.61024713102967</v>
      </c>
      <c r="M12" s="530">
        <v>1.0142008620655271E-2</v>
      </c>
      <c r="N12" s="47">
        <v>5.0000000000000001E-3</v>
      </c>
    </row>
    <row r="13" spans="2:14">
      <c r="B13" s="524" t="s">
        <v>845</v>
      </c>
      <c r="C13" s="534">
        <v>38.661999999999999</v>
      </c>
      <c r="D13" s="534">
        <v>90.492000000000004</v>
      </c>
      <c r="E13" s="534">
        <v>0</v>
      </c>
      <c r="F13" s="534">
        <v>0.4737506584000265</v>
      </c>
      <c r="G13" s="534">
        <v>0</v>
      </c>
      <c r="H13" s="534">
        <v>0</v>
      </c>
      <c r="I13" s="534">
        <v>6.4085600000000005</v>
      </c>
      <c r="J13" s="534">
        <v>0.61532483540252125</v>
      </c>
      <c r="K13" s="534">
        <v>0</v>
      </c>
      <c r="L13" s="534">
        <v>7.0238848354025212</v>
      </c>
      <c r="M13" s="530">
        <v>3.3193336060812173E-4</v>
      </c>
      <c r="N13" s="47">
        <v>0.02</v>
      </c>
    </row>
    <row r="14" spans="2:14" ht="25.5">
      <c r="B14" s="48" t="s">
        <v>234</v>
      </c>
      <c r="C14" s="580">
        <f>+SUM(C8:C13)</f>
        <v>1552.1590000000001</v>
      </c>
      <c r="D14" s="580">
        <f t="shared" ref="D14:M14" si="0">+SUM(D8:D13)</f>
        <v>5613.8950000000004</v>
      </c>
      <c r="E14" s="580">
        <f t="shared" si="0"/>
        <v>3.0000000000000001E-3</v>
      </c>
      <c r="F14" s="580">
        <f t="shared" si="0"/>
        <v>123.1350946769001</v>
      </c>
      <c r="G14" s="580">
        <f t="shared" si="0"/>
        <v>0</v>
      </c>
      <c r="H14" s="580">
        <f t="shared" si="0"/>
        <v>0</v>
      </c>
      <c r="I14" s="580">
        <f t="shared" si="0"/>
        <v>256.31656000000004</v>
      </c>
      <c r="J14" s="580">
        <f t="shared" si="0"/>
        <v>4.3616160930158205</v>
      </c>
      <c r="K14" s="535">
        <f t="shared" si="0"/>
        <v>0</v>
      </c>
      <c r="L14" s="580">
        <f t="shared" si="0"/>
        <v>260.67817609301579</v>
      </c>
      <c r="M14" s="531">
        <f t="shared" si="0"/>
        <v>1.2319077697803939E-2</v>
      </c>
      <c r="N14" s="49"/>
    </row>
    <row r="15" spans="2:14">
      <c r="B15" s="525" t="s">
        <v>846</v>
      </c>
      <c r="C15" s="533">
        <v>5629.1859999999997</v>
      </c>
      <c r="D15" s="533">
        <v>228.096</v>
      </c>
      <c r="E15" s="533">
        <v>1287.5029999999999</v>
      </c>
      <c r="F15" s="533">
        <v>3.0200778086999995</v>
      </c>
      <c r="G15" s="533">
        <v>0</v>
      </c>
      <c r="H15" s="533">
        <v>0</v>
      </c>
      <c r="I15" s="533">
        <v>378.22791999999998</v>
      </c>
      <c r="J15" s="533">
        <v>7.578793864112078</v>
      </c>
      <c r="K15" s="533">
        <v>0</v>
      </c>
      <c r="L15" s="533">
        <v>385.80671386411206</v>
      </c>
      <c r="M15" s="530">
        <v>1.823237739215464E-2</v>
      </c>
      <c r="N15" s="534">
        <v>0</v>
      </c>
    </row>
    <row r="16" spans="2:14">
      <c r="B16" s="490" t="s">
        <v>847</v>
      </c>
      <c r="C16" s="534">
        <v>16070.539000000001</v>
      </c>
      <c r="D16" s="534">
        <v>481.80200000000002</v>
      </c>
      <c r="E16" s="534">
        <v>26697.249</v>
      </c>
      <c r="F16" s="534">
        <v>0</v>
      </c>
      <c r="G16" s="534">
        <v>0</v>
      </c>
      <c r="H16" s="534">
        <v>0</v>
      </c>
      <c r="I16" s="534">
        <v>946.86720000000003</v>
      </c>
      <c r="J16" s="534">
        <v>0.64653700000000003</v>
      </c>
      <c r="K16" s="534">
        <v>0</v>
      </c>
      <c r="L16" s="534">
        <v>947.51373700000011</v>
      </c>
      <c r="M16" s="530">
        <v>4.4777416816337394E-2</v>
      </c>
      <c r="N16" s="534">
        <v>0</v>
      </c>
    </row>
    <row r="17" spans="2:14">
      <c r="B17" s="526" t="s">
        <v>848</v>
      </c>
      <c r="C17" s="534">
        <v>12850.618</v>
      </c>
      <c r="D17" s="534">
        <v>526.00400000000002</v>
      </c>
      <c r="E17" s="534">
        <v>25035.940999999999</v>
      </c>
      <c r="F17" s="534">
        <v>0</v>
      </c>
      <c r="G17" s="534">
        <v>0</v>
      </c>
      <c r="H17" s="534">
        <v>0</v>
      </c>
      <c r="I17" s="534">
        <v>788.91312000000005</v>
      </c>
      <c r="J17" s="534">
        <v>7.3270769999999992</v>
      </c>
      <c r="K17" s="534">
        <v>0</v>
      </c>
      <c r="L17" s="534">
        <v>796.24019700000008</v>
      </c>
      <c r="M17" s="530">
        <v>3.7628561776716064E-2</v>
      </c>
      <c r="N17" s="534">
        <v>0</v>
      </c>
    </row>
    <row r="18" spans="2:14">
      <c r="B18" s="526" t="s">
        <v>849</v>
      </c>
      <c r="C18" s="534">
        <v>24757.447</v>
      </c>
      <c r="D18" s="534">
        <v>144299.05499999999</v>
      </c>
      <c r="E18" s="534">
        <v>33.158815381660617</v>
      </c>
      <c r="F18" s="534">
        <v>49.744808306899998</v>
      </c>
      <c r="G18" s="534">
        <v>3.5000000000000003E-2</v>
      </c>
      <c r="H18" s="534">
        <v>5221.9399999999996</v>
      </c>
      <c r="I18" s="534">
        <v>5290.1930400000001</v>
      </c>
      <c r="J18" s="534">
        <v>5.3633835830745493</v>
      </c>
      <c r="K18" s="534">
        <v>102.294</v>
      </c>
      <c r="L18" s="534">
        <v>5397.85</v>
      </c>
      <c r="M18" s="530">
        <v>0.25509999999999999</v>
      </c>
      <c r="N18" s="534">
        <v>0</v>
      </c>
    </row>
    <row r="19" spans="2:14">
      <c r="B19" s="526" t="s">
        <v>850</v>
      </c>
      <c r="C19" s="534">
        <v>58378.343999999997</v>
      </c>
      <c r="D19" s="534">
        <v>8191.9009999999998</v>
      </c>
      <c r="E19" s="534">
        <v>7316.1139999999996</v>
      </c>
      <c r="F19" s="534">
        <v>19.414866379399967</v>
      </c>
      <c r="G19" s="534">
        <v>4366.33</v>
      </c>
      <c r="H19" s="534">
        <v>0</v>
      </c>
      <c r="I19" s="534">
        <v>4243.7803199999998</v>
      </c>
      <c r="J19" s="534">
        <v>8.889160365053046</v>
      </c>
      <c r="K19" s="534">
        <v>72.373999999999995</v>
      </c>
      <c r="L19" s="534">
        <v>4325.0434803650542</v>
      </c>
      <c r="M19" s="530">
        <v>0.20439204953615206</v>
      </c>
      <c r="N19" s="534">
        <v>0</v>
      </c>
    </row>
    <row r="20" spans="2:14">
      <c r="B20" s="526" t="s">
        <v>851</v>
      </c>
      <c r="C20" s="534">
        <v>567.84400000000005</v>
      </c>
      <c r="D20" s="534">
        <v>4634.9459999999999</v>
      </c>
      <c r="E20" s="534">
        <v>0.25300360581596859</v>
      </c>
      <c r="F20" s="534">
        <v>46.100542532900029</v>
      </c>
      <c r="G20" s="534">
        <v>0</v>
      </c>
      <c r="H20" s="534">
        <v>0</v>
      </c>
      <c r="I20" s="534">
        <v>211.36336000000003</v>
      </c>
      <c r="J20" s="534">
        <v>3.1727738573120847</v>
      </c>
      <c r="K20" s="534">
        <v>0</v>
      </c>
      <c r="L20" s="534">
        <v>214.53613385731208</v>
      </c>
      <c r="M20" s="530">
        <v>1.0138506190221509E-2</v>
      </c>
      <c r="N20" s="534">
        <v>0</v>
      </c>
    </row>
    <row r="21" spans="2:14">
      <c r="B21" s="526" t="s">
        <v>852</v>
      </c>
      <c r="C21" s="534">
        <v>37127.480000000003</v>
      </c>
      <c r="D21" s="534">
        <v>26414.335999999999</v>
      </c>
      <c r="E21" s="534">
        <v>83.024550508368563</v>
      </c>
      <c r="F21" s="534">
        <v>292.05652089570003</v>
      </c>
      <c r="G21" s="534">
        <v>56.173999999999999</v>
      </c>
      <c r="H21" s="534">
        <v>0</v>
      </c>
      <c r="I21" s="534">
        <v>3150.3313599999997</v>
      </c>
      <c r="J21" s="534">
        <v>29.904816797396268</v>
      </c>
      <c r="K21" s="534">
        <v>2.2471199999999998</v>
      </c>
      <c r="L21" s="534">
        <v>3182.4832967973962</v>
      </c>
      <c r="M21" s="530">
        <v>0.15039716631752492</v>
      </c>
      <c r="N21" s="534">
        <v>0</v>
      </c>
    </row>
    <row r="22" spans="2:14">
      <c r="B22" s="526" t="s">
        <v>853</v>
      </c>
      <c r="C22" s="534">
        <v>15517.996999999999</v>
      </c>
      <c r="D22" s="534">
        <v>685.4</v>
      </c>
      <c r="E22" s="534">
        <v>2547.933</v>
      </c>
      <c r="F22" s="534">
        <v>0</v>
      </c>
      <c r="G22" s="534">
        <v>0</v>
      </c>
      <c r="H22" s="534">
        <v>0</v>
      </c>
      <c r="I22" s="534">
        <v>910.46920000000011</v>
      </c>
      <c r="J22" s="534">
        <v>2.3604000000000003</v>
      </c>
      <c r="K22" s="534">
        <v>0</v>
      </c>
      <c r="L22" s="534">
        <v>912.82960000000014</v>
      </c>
      <c r="M22" s="530">
        <v>4.3138320728631857E-2</v>
      </c>
      <c r="N22" s="534">
        <v>0</v>
      </c>
    </row>
    <row r="23" spans="2:14">
      <c r="B23" s="54" t="s">
        <v>239</v>
      </c>
      <c r="C23" s="534">
        <v>4693.6279999999997</v>
      </c>
      <c r="D23" s="534">
        <v>1393.5050000000001</v>
      </c>
      <c r="E23" s="534">
        <v>37.927247033784745</v>
      </c>
      <c r="F23" s="534">
        <v>9.257437719199995</v>
      </c>
      <c r="G23" s="534">
        <v>0</v>
      </c>
      <c r="H23" s="534">
        <v>0</v>
      </c>
      <c r="I23" s="534">
        <v>267.16176000000002</v>
      </c>
      <c r="J23" s="534">
        <v>2.0194087820192284</v>
      </c>
      <c r="K23" s="534">
        <v>0</v>
      </c>
      <c r="L23" s="534">
        <v>269.18116878201926</v>
      </c>
      <c r="M23" s="530">
        <v>1.2720910444870248E-2</v>
      </c>
      <c r="N23" s="534">
        <v>0</v>
      </c>
    </row>
    <row r="24" spans="2:14">
      <c r="B24" s="527" t="s">
        <v>854</v>
      </c>
      <c r="C24" s="534">
        <v>48699.697999999997</v>
      </c>
      <c r="D24" s="534">
        <v>586.76499999999999</v>
      </c>
      <c r="E24" s="534">
        <v>17044.702000000001</v>
      </c>
      <c r="F24" s="534">
        <v>4.1958619499999995E-2</v>
      </c>
      <c r="G24" s="534">
        <v>0</v>
      </c>
      <c r="H24" s="534">
        <v>0</v>
      </c>
      <c r="I24" s="534">
        <v>3107.62336</v>
      </c>
      <c r="J24" s="534">
        <v>2.1898302503979683</v>
      </c>
      <c r="K24" s="534">
        <v>0</v>
      </c>
      <c r="L24" s="534">
        <v>3109.8131902503978</v>
      </c>
      <c r="M24" s="530">
        <v>0.14696293679253114</v>
      </c>
      <c r="N24" s="534">
        <v>0</v>
      </c>
    </row>
    <row r="25" spans="2:14" ht="25.5" customHeight="1">
      <c r="B25" s="55" t="s">
        <v>240</v>
      </c>
      <c r="C25" s="581">
        <f>+SUM(C15:C24)</f>
        <v>224292.78099999999</v>
      </c>
      <c r="D25" s="581">
        <f t="shared" ref="D25:M25" si="1">+SUM(D15:D24)</f>
        <v>187441.81000000003</v>
      </c>
      <c r="E25" s="581">
        <f t="shared" si="1"/>
        <v>80083.805616529629</v>
      </c>
      <c r="F25" s="581">
        <f t="shared" si="1"/>
        <v>419.63621226230003</v>
      </c>
      <c r="G25" s="581">
        <f t="shared" si="1"/>
        <v>4422.5389999999998</v>
      </c>
      <c r="H25" s="581">
        <f t="shared" si="1"/>
        <v>5221.9399999999996</v>
      </c>
      <c r="I25" s="581">
        <f t="shared" si="1"/>
        <v>19294.930639999999</v>
      </c>
      <c r="J25" s="581">
        <f t="shared" si="1"/>
        <v>69.452181499365224</v>
      </c>
      <c r="K25" s="581">
        <f t="shared" si="1"/>
        <v>176.91512</v>
      </c>
      <c r="L25" s="581">
        <f t="shared" si="1"/>
        <v>19541.297517916297</v>
      </c>
      <c r="M25" s="532">
        <f t="shared" si="1"/>
        <v>0.92348824599513979</v>
      </c>
      <c r="N25" s="56"/>
    </row>
    <row r="26" spans="2:14">
      <c r="B26" s="57" t="s">
        <v>241</v>
      </c>
      <c r="C26" s="534">
        <v>9040.3420000000006</v>
      </c>
      <c r="D26" s="534">
        <v>19446.155999999999</v>
      </c>
      <c r="E26" s="534">
        <v>152.642</v>
      </c>
      <c r="F26" s="534">
        <v>217.66733806510001</v>
      </c>
      <c r="G26" s="534">
        <v>0</v>
      </c>
      <c r="H26" s="534">
        <v>0.442</v>
      </c>
      <c r="I26" s="534">
        <v>1351.8669600000001</v>
      </c>
      <c r="J26" s="534">
        <v>7.7297505185684514</v>
      </c>
      <c r="K26" s="534">
        <v>0</v>
      </c>
      <c r="L26" s="534">
        <v>1359.5967105185682</v>
      </c>
      <c r="M26" s="530">
        <v>6.4248377073016311E-2</v>
      </c>
      <c r="N26" s="47"/>
    </row>
    <row r="27" spans="2:14" ht="39.6" customHeight="1">
      <c r="B27" s="58" t="s">
        <v>242</v>
      </c>
      <c r="C27" s="580">
        <f>+C26</f>
        <v>9040.3420000000006</v>
      </c>
      <c r="D27" s="580">
        <f t="shared" ref="D27:N27" si="2">+D26</f>
        <v>19446.155999999999</v>
      </c>
      <c r="E27" s="580">
        <f t="shared" si="2"/>
        <v>152.642</v>
      </c>
      <c r="F27" s="580">
        <f t="shared" si="2"/>
        <v>217.66733806510001</v>
      </c>
      <c r="G27" s="580">
        <f t="shared" si="2"/>
        <v>0</v>
      </c>
      <c r="H27" s="580">
        <f t="shared" si="2"/>
        <v>0.442</v>
      </c>
      <c r="I27" s="580">
        <f t="shared" si="2"/>
        <v>1351.8669600000001</v>
      </c>
      <c r="J27" s="580">
        <f t="shared" si="2"/>
        <v>7.7297505185684514</v>
      </c>
      <c r="K27" s="580">
        <f t="shared" si="2"/>
        <v>0</v>
      </c>
      <c r="L27" s="580">
        <f t="shared" si="2"/>
        <v>1359.5967105185682</v>
      </c>
      <c r="M27" s="531">
        <f t="shared" si="2"/>
        <v>6.4248377073016311E-2</v>
      </c>
      <c r="N27" s="580">
        <f t="shared" si="2"/>
        <v>0</v>
      </c>
    </row>
    <row r="28" spans="2:14">
      <c r="B28" s="60" t="s">
        <v>243</v>
      </c>
      <c r="C28" s="396">
        <f>+C27+C14+C25</f>
        <v>234885.28199999998</v>
      </c>
      <c r="D28" s="504">
        <f t="shared" ref="D28:N28" si="3">+D27+D14+D25</f>
        <v>212501.86100000003</v>
      </c>
      <c r="E28" s="504">
        <f t="shared" si="3"/>
        <v>80236.450616529633</v>
      </c>
      <c r="F28" s="61">
        <f t="shared" si="3"/>
        <v>760.43864500430016</v>
      </c>
      <c r="G28" s="218">
        <f t="shared" si="3"/>
        <v>4422.5389999999998</v>
      </c>
      <c r="H28" s="218">
        <f t="shared" si="3"/>
        <v>5222.3819999999996</v>
      </c>
      <c r="I28" s="218">
        <f t="shared" si="3"/>
        <v>20903.114159999997</v>
      </c>
      <c r="J28" s="61">
        <f t="shared" si="3"/>
        <v>81.543548110949502</v>
      </c>
      <c r="K28" s="62">
        <f t="shared" si="3"/>
        <v>176.91512</v>
      </c>
      <c r="L28" s="218">
        <f t="shared" si="3"/>
        <v>21161.57240452788</v>
      </c>
      <c r="M28" s="63">
        <f t="shared" si="3"/>
        <v>1.0000557007659601</v>
      </c>
      <c r="N28" s="2">
        <f t="shared" si="3"/>
        <v>0</v>
      </c>
    </row>
    <row r="29" spans="2:14">
      <c r="B29" s="692" t="s">
        <v>893</v>
      </c>
      <c r="C29" s="692"/>
      <c r="D29" s="692"/>
      <c r="E29" s="692"/>
      <c r="F29" s="692"/>
      <c r="G29" s="692"/>
      <c r="H29" s="692"/>
      <c r="I29" s="692"/>
      <c r="J29" s="692"/>
      <c r="K29" s="692"/>
      <c r="L29" s="692"/>
      <c r="M29" s="692"/>
      <c r="N29" s="528"/>
    </row>
    <row r="30" spans="2:14" ht="39" thickBot="1">
      <c r="B30" s="520" t="s">
        <v>5</v>
      </c>
      <c r="C30" s="520"/>
      <c r="D30" s="520"/>
      <c r="E30" s="520"/>
    </row>
    <row r="31" spans="2:14" ht="12.75" customHeight="1">
      <c r="B31" s="689" t="s">
        <v>244</v>
      </c>
      <c r="C31" s="689"/>
      <c r="D31" s="536">
        <v>356887.239672711</v>
      </c>
      <c r="E31" s="521"/>
      <c r="M31" s="694" t="s">
        <v>930</v>
      </c>
      <c r="N31" s="695"/>
    </row>
    <row r="32" spans="2:14" ht="12.75" customHeight="1" thickBot="1">
      <c r="B32" s="690" t="s">
        <v>478</v>
      </c>
      <c r="C32" s="690"/>
      <c r="D32" s="687">
        <v>6.5184949644502796E-5</v>
      </c>
      <c r="E32" s="522"/>
      <c r="M32" s="696"/>
      <c r="N32" s="697"/>
    </row>
    <row r="33" spans="2:6" ht="12.75" customHeight="1">
      <c r="B33" s="691" t="s">
        <v>6</v>
      </c>
      <c r="C33" s="691"/>
      <c r="D33" s="534">
        <v>23.263676746831202</v>
      </c>
      <c r="E33" s="521"/>
    </row>
    <row r="34" spans="2:6">
      <c r="B34" s="693" t="s">
        <v>894</v>
      </c>
      <c r="C34" s="693"/>
      <c r="D34" s="693"/>
      <c r="E34" s="693"/>
      <c r="F34" s="693"/>
    </row>
    <row r="35" spans="2:6" ht="15.75">
      <c r="B35" s="673"/>
    </row>
  </sheetData>
  <mergeCells count="11">
    <mergeCell ref="B2:N2"/>
    <mergeCell ref="I5:L5"/>
    <mergeCell ref="G5:H5"/>
    <mergeCell ref="E5:F5"/>
    <mergeCell ref="C5:D5"/>
    <mergeCell ref="B31:C31"/>
    <mergeCell ref="B32:C32"/>
    <mergeCell ref="B33:C33"/>
    <mergeCell ref="B29:M29"/>
    <mergeCell ref="B34:F34"/>
    <mergeCell ref="M31:N32"/>
  </mergeCells>
  <hyperlinks>
    <hyperlink ref="J40:K41" location="'Índice de tablas'!B2" display="Home"/>
    <hyperlink ref="M31:N32" location="'Índice de tablas'!B2" display="HOM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T52"/>
  <sheetViews>
    <sheetView showGridLines="0" topLeftCell="A2" zoomScale="80" zoomScaleNormal="80" workbookViewId="0">
      <selection activeCell="S51" sqref="S51:T52"/>
    </sheetView>
  </sheetViews>
  <sheetFormatPr baseColWidth="10" defaultColWidth="9" defaultRowHeight="12.75"/>
  <cols>
    <col min="1" max="1" width="9" style="26"/>
    <col min="2" max="2" width="51" style="26" customWidth="1"/>
    <col min="3" max="18" width="14.1640625" style="26" customWidth="1"/>
    <col min="19" max="19" width="21.6640625" style="26" customWidth="1"/>
    <col min="20" max="20" width="18.83203125" style="26" customWidth="1"/>
    <col min="21" max="16384" width="9" style="26"/>
  </cols>
  <sheetData>
    <row r="2" spans="2:20">
      <c r="B2" s="714" t="s">
        <v>811</v>
      </c>
      <c r="C2" s="714"/>
      <c r="D2" s="714"/>
      <c r="E2" s="714"/>
      <c r="F2" s="714"/>
      <c r="G2" s="714"/>
      <c r="H2" s="714"/>
      <c r="I2" s="714"/>
      <c r="J2" s="714"/>
      <c r="K2" s="714"/>
      <c r="L2" s="714"/>
      <c r="M2" s="714"/>
      <c r="N2" s="714"/>
      <c r="O2" s="714"/>
      <c r="P2" s="714"/>
      <c r="Q2" s="714"/>
      <c r="R2" s="714"/>
      <c r="S2" s="714"/>
      <c r="T2" s="714"/>
    </row>
    <row r="3" spans="2:20">
      <c r="B3" s="42"/>
      <c r="C3" s="42"/>
      <c r="D3" s="42"/>
      <c r="E3" s="42"/>
      <c r="F3" s="42"/>
      <c r="G3" s="42"/>
      <c r="H3" s="42"/>
      <c r="I3" s="42"/>
      <c r="J3" s="42"/>
      <c r="K3" s="42"/>
      <c r="L3" s="42"/>
      <c r="M3" s="42"/>
      <c r="N3" s="42"/>
      <c r="O3" s="42"/>
      <c r="P3" s="42"/>
      <c r="Q3" s="42"/>
      <c r="R3" s="42"/>
      <c r="S3" s="42"/>
      <c r="T3" s="42"/>
    </row>
    <row r="4" spans="2:20">
      <c r="B4" s="42"/>
      <c r="C4" s="42"/>
      <c r="D4" s="42"/>
      <c r="E4" s="42"/>
      <c r="F4" s="42"/>
      <c r="G4" s="42"/>
      <c r="H4" s="42"/>
      <c r="I4" s="42"/>
      <c r="J4" s="42"/>
      <c r="K4" s="42"/>
      <c r="L4" s="42"/>
      <c r="M4" s="42"/>
      <c r="N4" s="42"/>
      <c r="O4" s="42"/>
      <c r="P4" s="42"/>
      <c r="Q4" s="42"/>
      <c r="R4" s="42"/>
      <c r="S4" s="42"/>
      <c r="T4" s="42"/>
    </row>
    <row r="5" spans="2:20" s="21" customFormat="1" ht="42" customHeight="1">
      <c r="B5" s="21" t="s">
        <v>776</v>
      </c>
      <c r="C5" s="732" t="s">
        <v>436</v>
      </c>
      <c r="D5" s="732"/>
      <c r="E5" s="732"/>
      <c r="F5" s="732"/>
      <c r="G5" s="732"/>
      <c r="H5" s="732"/>
      <c r="I5" s="732"/>
      <c r="J5" s="732"/>
      <c r="K5" s="732"/>
      <c r="L5" s="732"/>
      <c r="M5" s="732"/>
      <c r="N5" s="732"/>
      <c r="O5" s="732"/>
      <c r="P5" s="732"/>
      <c r="Q5" s="732"/>
      <c r="R5" s="732"/>
      <c r="S5" s="740" t="s">
        <v>437</v>
      </c>
      <c r="T5" s="740" t="s">
        <v>438</v>
      </c>
    </row>
    <row r="6" spans="2:20" s="21" customFormat="1">
      <c r="B6" s="254" t="s">
        <v>428</v>
      </c>
      <c r="C6" s="175">
        <v>0</v>
      </c>
      <c r="D6" s="175">
        <v>0.02</v>
      </c>
      <c r="E6" s="175">
        <v>0.04</v>
      </c>
      <c r="F6" s="175">
        <v>0.1</v>
      </c>
      <c r="G6" s="175">
        <v>0.2</v>
      </c>
      <c r="H6" s="175">
        <v>0.35</v>
      </c>
      <c r="I6" s="175">
        <v>0.5</v>
      </c>
      <c r="J6" s="175">
        <v>0.7</v>
      </c>
      <c r="K6" s="175">
        <v>0.75</v>
      </c>
      <c r="L6" s="175">
        <v>1</v>
      </c>
      <c r="M6" s="175">
        <v>1.5</v>
      </c>
      <c r="N6" s="175">
        <v>2.5</v>
      </c>
      <c r="O6" s="175">
        <v>3.7</v>
      </c>
      <c r="P6" s="175">
        <v>12.5</v>
      </c>
      <c r="Q6" s="176" t="s">
        <v>439</v>
      </c>
      <c r="R6" s="176" t="s">
        <v>440</v>
      </c>
      <c r="S6" s="740"/>
      <c r="T6" s="740"/>
    </row>
    <row r="7" spans="2:20" ht="18.600000000000001" customHeight="1">
      <c r="B7" s="152" t="s">
        <v>306</v>
      </c>
      <c r="C7" s="233">
        <v>73449.534</v>
      </c>
      <c r="D7" s="630">
        <v>0</v>
      </c>
      <c r="E7" s="630">
        <v>0</v>
      </c>
      <c r="F7" s="630">
        <v>0</v>
      </c>
      <c r="G7" s="233">
        <v>5137.7690000000002</v>
      </c>
      <c r="H7" s="630">
        <v>0</v>
      </c>
      <c r="I7" s="233">
        <v>4490.1890000000003</v>
      </c>
      <c r="J7" s="630">
        <v>0</v>
      </c>
      <c r="K7" s="630">
        <v>0</v>
      </c>
      <c r="L7" s="233">
        <v>18627.592000000001</v>
      </c>
      <c r="M7" s="154">
        <v>91.62299999999999</v>
      </c>
      <c r="N7" s="233">
        <v>3075.0540000000001</v>
      </c>
      <c r="O7" s="630">
        <v>0</v>
      </c>
      <c r="P7" s="630">
        <v>0</v>
      </c>
      <c r="Q7" s="630">
        <v>0</v>
      </c>
      <c r="R7" s="630">
        <v>0</v>
      </c>
      <c r="S7" s="177">
        <v>104871.761</v>
      </c>
      <c r="T7" s="177">
        <v>46080.061000000002</v>
      </c>
    </row>
    <row r="8" spans="2:20" ht="25.5">
      <c r="B8" s="148" t="s">
        <v>307</v>
      </c>
      <c r="C8" s="234">
        <v>491.11599999999999</v>
      </c>
      <c r="D8" s="630">
        <v>0</v>
      </c>
      <c r="E8" s="630">
        <v>0</v>
      </c>
      <c r="F8" s="630">
        <v>0</v>
      </c>
      <c r="G8" s="235">
        <v>9692.6449999999986</v>
      </c>
      <c r="H8" s="630">
        <v>0</v>
      </c>
      <c r="I8" s="234">
        <v>81.825999999999993</v>
      </c>
      <c r="J8" s="630">
        <v>0</v>
      </c>
      <c r="K8" s="630">
        <v>0</v>
      </c>
      <c r="L8" s="234">
        <v>107.712</v>
      </c>
      <c r="M8" s="630">
        <v>0</v>
      </c>
      <c r="N8" s="630">
        <v>0</v>
      </c>
      <c r="O8" s="630">
        <v>0</v>
      </c>
      <c r="P8" s="630">
        <v>0</v>
      </c>
      <c r="Q8" s="630">
        <v>0</v>
      </c>
      <c r="R8" s="630">
        <v>0</v>
      </c>
      <c r="S8" s="235">
        <v>10373.298999999999</v>
      </c>
      <c r="T8" s="235">
        <v>10373.298999999999</v>
      </c>
    </row>
    <row r="9" spans="2:20">
      <c r="B9" s="148" t="s">
        <v>308</v>
      </c>
      <c r="C9" s="234">
        <v>1.0209999999999999</v>
      </c>
      <c r="D9" s="630">
        <v>0</v>
      </c>
      <c r="E9" s="630">
        <v>0</v>
      </c>
      <c r="F9" s="630">
        <v>0</v>
      </c>
      <c r="G9" s="234">
        <v>306.66399999999999</v>
      </c>
      <c r="H9" s="630">
        <v>0</v>
      </c>
      <c r="I9" s="234">
        <v>473.98500000000001</v>
      </c>
      <c r="J9" s="630">
        <v>0</v>
      </c>
      <c r="K9" s="630">
        <v>0</v>
      </c>
      <c r="L9" s="234">
        <v>278.61099999999999</v>
      </c>
      <c r="M9" s="234">
        <v>10.507</v>
      </c>
      <c r="N9" s="630">
        <v>0</v>
      </c>
      <c r="O9" s="630">
        <v>0</v>
      </c>
      <c r="P9" s="630">
        <v>0</v>
      </c>
      <c r="Q9" s="630">
        <v>0</v>
      </c>
      <c r="R9" s="630">
        <v>0</v>
      </c>
      <c r="S9" s="235">
        <v>1070.788</v>
      </c>
      <c r="T9" s="235">
        <v>656.61900000000003</v>
      </c>
    </row>
    <row r="10" spans="2:20">
      <c r="B10" s="148" t="s">
        <v>309</v>
      </c>
      <c r="C10" s="234">
        <v>25.497</v>
      </c>
      <c r="D10" s="630">
        <v>0</v>
      </c>
      <c r="E10" s="630">
        <v>0</v>
      </c>
      <c r="F10" s="630">
        <v>0</v>
      </c>
      <c r="G10" s="630">
        <v>0</v>
      </c>
      <c r="H10" s="630">
        <v>0</v>
      </c>
      <c r="I10" s="234">
        <v>20.242999999999999</v>
      </c>
      <c r="J10" s="630">
        <v>0</v>
      </c>
      <c r="K10" s="630">
        <v>0</v>
      </c>
      <c r="L10" s="234">
        <v>23.332999999999998</v>
      </c>
      <c r="M10" s="630">
        <v>0</v>
      </c>
      <c r="N10" s="630">
        <v>0</v>
      </c>
      <c r="O10" s="630">
        <v>0</v>
      </c>
      <c r="P10" s="630">
        <v>0</v>
      </c>
      <c r="Q10" s="630">
        <v>0</v>
      </c>
      <c r="R10" s="630">
        <v>0</v>
      </c>
      <c r="S10" s="234">
        <v>69.072999999999993</v>
      </c>
      <c r="T10" s="234">
        <v>69.073000000000008</v>
      </c>
    </row>
    <row r="11" spans="2:20">
      <c r="B11" s="148" t="s">
        <v>310</v>
      </c>
      <c r="C11" s="630">
        <v>0</v>
      </c>
      <c r="D11" s="630">
        <v>0</v>
      </c>
      <c r="E11" s="630">
        <v>0</v>
      </c>
      <c r="F11" s="630">
        <v>0</v>
      </c>
      <c r="G11" s="630">
        <v>0</v>
      </c>
      <c r="H11" s="630">
        <v>0</v>
      </c>
      <c r="I11" s="630">
        <v>0</v>
      </c>
      <c r="J11" s="630">
        <v>0</v>
      </c>
      <c r="K11" s="630">
        <v>0</v>
      </c>
      <c r="L11" s="630">
        <v>0</v>
      </c>
      <c r="M11" s="630">
        <v>0</v>
      </c>
      <c r="N11" s="630">
        <v>0</v>
      </c>
      <c r="O11" s="630">
        <v>0</v>
      </c>
      <c r="P11" s="630">
        <v>0</v>
      </c>
      <c r="Q11" s="630">
        <v>0</v>
      </c>
      <c r="R11" s="630">
        <v>0</v>
      </c>
      <c r="S11" s="630">
        <v>0</v>
      </c>
      <c r="T11" s="630">
        <v>0</v>
      </c>
    </row>
    <row r="12" spans="2:20">
      <c r="B12" s="148" t="s">
        <v>311</v>
      </c>
      <c r="C12" s="630">
        <v>0</v>
      </c>
      <c r="D12" s="494">
        <v>1569.5740000000001</v>
      </c>
      <c r="E12" s="236" t="s">
        <v>14</v>
      </c>
      <c r="F12" s="236" t="s">
        <v>14</v>
      </c>
      <c r="G12" s="235">
        <v>18449.405999999999</v>
      </c>
      <c r="H12" s="630">
        <v>0</v>
      </c>
      <c r="I12" s="235">
        <v>2463.1400000000003</v>
      </c>
      <c r="J12" s="630">
        <v>0</v>
      </c>
      <c r="K12" s="630">
        <v>0</v>
      </c>
      <c r="L12" s="235">
        <v>2351.578</v>
      </c>
      <c r="M12" s="513">
        <v>0.247</v>
      </c>
      <c r="N12" s="630">
        <v>0</v>
      </c>
      <c r="O12" s="630">
        <v>0</v>
      </c>
      <c r="P12" s="630">
        <v>0</v>
      </c>
      <c r="Q12" s="630">
        <v>0</v>
      </c>
      <c r="R12" s="630">
        <v>0</v>
      </c>
      <c r="S12" s="235">
        <v>24833.945</v>
      </c>
      <c r="T12" s="235">
        <v>23013.549000000003</v>
      </c>
    </row>
    <row r="13" spans="2:20">
      <c r="B13" s="148" t="s">
        <v>312</v>
      </c>
      <c r="C13" s="630">
        <v>0</v>
      </c>
      <c r="D13" s="630">
        <v>0</v>
      </c>
      <c r="E13" s="630">
        <v>0</v>
      </c>
      <c r="F13" s="630">
        <v>0</v>
      </c>
      <c r="G13" s="234">
        <v>176.03900000000002</v>
      </c>
      <c r="H13" s="630">
        <v>0</v>
      </c>
      <c r="I13" s="494">
        <v>1154.0250000000001</v>
      </c>
      <c r="J13" s="630">
        <v>0</v>
      </c>
      <c r="K13" s="630">
        <v>0</v>
      </c>
      <c r="L13" s="235">
        <v>124319.514</v>
      </c>
      <c r="M13" s="234">
        <v>235.029</v>
      </c>
      <c r="N13" s="630">
        <v>0</v>
      </c>
      <c r="O13" s="630">
        <v>0</v>
      </c>
      <c r="P13" s="630">
        <v>0</v>
      </c>
      <c r="Q13" s="630">
        <v>0</v>
      </c>
      <c r="R13" s="630">
        <v>0</v>
      </c>
      <c r="S13" s="235">
        <v>125884.60699999999</v>
      </c>
      <c r="T13" s="235">
        <v>125273.15100000001</v>
      </c>
    </row>
    <row r="14" spans="2:20">
      <c r="B14" s="148" t="s">
        <v>313</v>
      </c>
      <c r="C14" s="630">
        <v>0</v>
      </c>
      <c r="D14" s="630">
        <v>0</v>
      </c>
      <c r="E14" s="630">
        <v>0</v>
      </c>
      <c r="F14" s="630">
        <v>0</v>
      </c>
      <c r="G14" s="630">
        <v>0</v>
      </c>
      <c r="H14" s="630">
        <v>0</v>
      </c>
      <c r="I14" s="630">
        <v>0</v>
      </c>
      <c r="J14" s="630">
        <v>0</v>
      </c>
      <c r="K14" s="235">
        <v>93104.285999999993</v>
      </c>
      <c r="L14" s="630">
        <v>0</v>
      </c>
      <c r="M14" s="630">
        <v>0</v>
      </c>
      <c r="N14" s="630">
        <v>0</v>
      </c>
      <c r="O14" s="630">
        <v>0</v>
      </c>
      <c r="P14" s="630">
        <v>0</v>
      </c>
      <c r="Q14" s="630">
        <v>0</v>
      </c>
      <c r="R14" s="630">
        <v>0</v>
      </c>
      <c r="S14" s="235">
        <v>93104.379000000001</v>
      </c>
      <c r="T14" s="235">
        <v>92978.024999999994</v>
      </c>
    </row>
    <row r="15" spans="2:20" ht="25.5">
      <c r="B15" s="148" t="s">
        <v>314</v>
      </c>
      <c r="C15" s="630">
        <v>0</v>
      </c>
      <c r="D15" s="630">
        <v>0</v>
      </c>
      <c r="E15" s="630">
        <v>0</v>
      </c>
      <c r="F15" s="630">
        <v>0</v>
      </c>
      <c r="G15" s="630">
        <v>0</v>
      </c>
      <c r="H15" s="235">
        <v>38470.028999999995</v>
      </c>
      <c r="I15" s="235">
        <v>7044.0479999999998</v>
      </c>
      <c r="J15" s="630">
        <v>0</v>
      </c>
      <c r="K15" s="234">
        <v>729.19200000000001</v>
      </c>
      <c r="L15" s="235">
        <v>1428.4870000000001</v>
      </c>
      <c r="M15" s="630">
        <v>0</v>
      </c>
      <c r="N15" s="630">
        <v>0</v>
      </c>
      <c r="O15" s="630">
        <v>0</v>
      </c>
      <c r="P15" s="630">
        <v>0</v>
      </c>
      <c r="Q15" s="630">
        <v>0</v>
      </c>
      <c r="R15" s="630">
        <v>0</v>
      </c>
      <c r="S15" s="235">
        <v>47671.755999999994</v>
      </c>
      <c r="T15" s="235">
        <v>47664.098000000005</v>
      </c>
    </row>
    <row r="16" spans="2:20">
      <c r="B16" s="148" t="s">
        <v>315</v>
      </c>
      <c r="C16" s="630">
        <v>0</v>
      </c>
      <c r="D16" s="630">
        <v>0</v>
      </c>
      <c r="E16" s="630">
        <v>0</v>
      </c>
      <c r="F16" s="630">
        <v>0</v>
      </c>
      <c r="G16" s="630">
        <v>0</v>
      </c>
      <c r="H16" s="630">
        <v>0</v>
      </c>
      <c r="I16" s="630">
        <v>0</v>
      </c>
      <c r="J16" s="630">
        <v>0</v>
      </c>
      <c r="K16" s="630">
        <v>0</v>
      </c>
      <c r="L16" s="235">
        <v>3294.3270000000002</v>
      </c>
      <c r="M16" s="235">
        <v>1116.673</v>
      </c>
      <c r="N16" s="630">
        <v>0</v>
      </c>
      <c r="O16" s="630">
        <v>0</v>
      </c>
      <c r="P16" s="630">
        <v>0</v>
      </c>
      <c r="Q16" s="630">
        <v>0</v>
      </c>
      <c r="R16" s="630">
        <v>0</v>
      </c>
      <c r="S16" s="235">
        <v>4411</v>
      </c>
      <c r="T16" s="235">
        <v>4405.9589999999998</v>
      </c>
    </row>
    <row r="17" spans="2:20" ht="25.5">
      <c r="B17" s="148" t="s">
        <v>316</v>
      </c>
      <c r="C17" s="630">
        <v>0</v>
      </c>
      <c r="D17" s="630">
        <v>0</v>
      </c>
      <c r="E17" s="630">
        <v>0</v>
      </c>
      <c r="F17" s="630">
        <v>0</v>
      </c>
      <c r="G17" s="630">
        <v>0</v>
      </c>
      <c r="H17" s="630">
        <v>0</v>
      </c>
      <c r="I17" s="630">
        <v>0</v>
      </c>
      <c r="J17" s="630">
        <v>0</v>
      </c>
      <c r="K17" s="630">
        <v>0</v>
      </c>
      <c r="L17" s="630">
        <v>0</v>
      </c>
      <c r="M17" s="235">
        <v>2437.8519999999999</v>
      </c>
      <c r="N17" s="630">
        <v>0</v>
      </c>
      <c r="O17" s="630">
        <v>0</v>
      </c>
      <c r="P17" s="630">
        <v>0</v>
      </c>
      <c r="Q17" s="630">
        <v>0</v>
      </c>
      <c r="R17" s="630">
        <v>0</v>
      </c>
      <c r="S17" s="235">
        <v>2437.8519999999999</v>
      </c>
      <c r="T17" s="235">
        <v>2437.8519999999999</v>
      </c>
    </row>
    <row r="18" spans="2:20">
      <c r="B18" s="148" t="s">
        <v>317</v>
      </c>
      <c r="C18" s="630">
        <v>0</v>
      </c>
      <c r="D18" s="630">
        <v>0</v>
      </c>
      <c r="E18" s="630">
        <v>0</v>
      </c>
      <c r="F18" s="630">
        <v>0</v>
      </c>
      <c r="G18" s="630">
        <v>0</v>
      </c>
      <c r="H18" s="630">
        <v>0</v>
      </c>
      <c r="I18" s="630">
        <v>0</v>
      </c>
      <c r="J18" s="630">
        <v>0</v>
      </c>
      <c r="K18" s="630">
        <v>0</v>
      </c>
      <c r="L18" s="630">
        <v>0</v>
      </c>
      <c r="M18" s="630">
        <v>0</v>
      </c>
      <c r="N18" s="630">
        <v>0</v>
      </c>
      <c r="O18" s="630">
        <v>0</v>
      </c>
      <c r="P18" s="630">
        <v>0</v>
      </c>
      <c r="Q18" s="630">
        <v>0</v>
      </c>
      <c r="R18" s="630">
        <v>0</v>
      </c>
      <c r="S18" s="630">
        <v>0</v>
      </c>
      <c r="T18" s="630">
        <v>0</v>
      </c>
    </row>
    <row r="19" spans="2:20" ht="25.5">
      <c r="B19" s="148" t="s">
        <v>318</v>
      </c>
      <c r="C19" s="630">
        <v>0</v>
      </c>
      <c r="D19" s="630">
        <v>0</v>
      </c>
      <c r="E19" s="630">
        <v>0</v>
      </c>
      <c r="F19" s="630">
        <v>0</v>
      </c>
      <c r="G19" s="234">
        <v>6</v>
      </c>
      <c r="H19" s="630">
        <v>0</v>
      </c>
      <c r="I19" s="630">
        <v>0</v>
      </c>
      <c r="J19" s="630">
        <v>0</v>
      </c>
      <c r="K19" s="630">
        <v>0</v>
      </c>
      <c r="L19" s="234">
        <v>1.0289999999999999</v>
      </c>
      <c r="M19" s="630">
        <v>0</v>
      </c>
      <c r="N19" s="630">
        <v>0</v>
      </c>
      <c r="O19" s="630">
        <v>0</v>
      </c>
      <c r="P19" s="630">
        <v>0</v>
      </c>
      <c r="Q19" s="630">
        <v>0</v>
      </c>
      <c r="R19" s="630">
        <v>0</v>
      </c>
      <c r="S19" s="234">
        <v>6.6899999999999995</v>
      </c>
      <c r="T19" s="234">
        <v>5.8090000000000002</v>
      </c>
    </row>
    <row r="20" spans="2:20">
      <c r="B20" s="148" t="s">
        <v>319</v>
      </c>
      <c r="C20" s="630">
        <v>0</v>
      </c>
      <c r="D20" s="630">
        <v>0</v>
      </c>
      <c r="E20" s="630">
        <v>0</v>
      </c>
      <c r="F20" s="630">
        <v>0</v>
      </c>
      <c r="G20" s="630">
        <v>0</v>
      </c>
      <c r="H20" s="630">
        <v>0</v>
      </c>
      <c r="I20" s="630">
        <v>0</v>
      </c>
      <c r="J20" s="630">
        <v>0</v>
      </c>
      <c r="K20" s="630">
        <v>0</v>
      </c>
      <c r="L20" s="234">
        <v>34.857999999999997</v>
      </c>
      <c r="M20" s="630">
        <v>0</v>
      </c>
      <c r="N20" s="630">
        <v>0</v>
      </c>
      <c r="O20" s="630">
        <v>0</v>
      </c>
      <c r="P20" s="630">
        <v>0</v>
      </c>
      <c r="Q20" s="630">
        <v>0</v>
      </c>
      <c r="R20" s="630">
        <v>0</v>
      </c>
      <c r="S20" s="234">
        <v>34.857999999999997</v>
      </c>
      <c r="T20" s="234">
        <v>34.857999999999997</v>
      </c>
    </row>
    <row r="21" spans="2:20">
      <c r="B21" s="148" t="s">
        <v>435</v>
      </c>
      <c r="C21" s="235">
        <v>4600.6469999999999</v>
      </c>
      <c r="D21" s="630">
        <v>0</v>
      </c>
      <c r="E21" s="630">
        <v>0</v>
      </c>
      <c r="F21" s="630">
        <v>0</v>
      </c>
      <c r="G21" s="630">
        <v>0</v>
      </c>
      <c r="H21" s="630">
        <v>0</v>
      </c>
      <c r="I21" s="630">
        <v>0</v>
      </c>
      <c r="J21" s="630">
        <v>0</v>
      </c>
      <c r="K21" s="630">
        <v>0</v>
      </c>
      <c r="L21" s="235">
        <v>15327.356</v>
      </c>
      <c r="M21" s="630">
        <v>0</v>
      </c>
      <c r="N21" s="630">
        <v>0</v>
      </c>
      <c r="O21" s="630">
        <v>0</v>
      </c>
      <c r="P21" s="630">
        <v>0</v>
      </c>
      <c r="Q21" s="630">
        <v>0</v>
      </c>
      <c r="R21" s="630">
        <v>0</v>
      </c>
      <c r="S21" s="235">
        <v>19928.310000000001</v>
      </c>
      <c r="T21" s="235">
        <v>19601.775999999998</v>
      </c>
    </row>
    <row r="22" spans="2:20">
      <c r="B22" s="241" t="s">
        <v>355</v>
      </c>
      <c r="C22" s="630">
        <v>0</v>
      </c>
      <c r="D22" s="630">
        <v>0</v>
      </c>
      <c r="E22" s="630">
        <v>0</v>
      </c>
      <c r="F22" s="630">
        <v>0</v>
      </c>
      <c r="G22" s="630">
        <v>0</v>
      </c>
      <c r="H22" s="630">
        <v>0</v>
      </c>
      <c r="I22" s="630">
        <v>0</v>
      </c>
      <c r="J22" s="630">
        <v>0</v>
      </c>
      <c r="K22" s="630">
        <v>0</v>
      </c>
      <c r="L22" s="630">
        <v>0</v>
      </c>
      <c r="M22" s="630">
        <v>0</v>
      </c>
      <c r="N22" s="630">
        <v>0</v>
      </c>
      <c r="O22" s="630">
        <v>0</v>
      </c>
      <c r="P22" s="630">
        <v>0</v>
      </c>
      <c r="Q22" s="630">
        <v>0</v>
      </c>
      <c r="R22" s="630">
        <v>0</v>
      </c>
      <c r="S22" s="630">
        <v>0</v>
      </c>
      <c r="T22" s="630">
        <v>0</v>
      </c>
    </row>
    <row r="23" spans="2:20">
      <c r="B23" s="252" t="s">
        <v>243</v>
      </c>
      <c r="C23" s="145">
        <v>78568.118999999992</v>
      </c>
      <c r="D23" s="145">
        <v>1569.5740000000001</v>
      </c>
      <c r="E23" s="646">
        <v>0</v>
      </c>
      <c r="F23" s="646">
        <v>0</v>
      </c>
      <c r="G23" s="145">
        <v>33768.183999999994</v>
      </c>
      <c r="H23" s="145">
        <v>38470.028999999995</v>
      </c>
      <c r="I23" s="145">
        <v>15727.456000000002</v>
      </c>
      <c r="J23" s="646">
        <v>0</v>
      </c>
      <c r="K23" s="145">
        <v>93833.477999999988</v>
      </c>
      <c r="L23" s="145">
        <v>165794.397</v>
      </c>
      <c r="M23" s="145">
        <v>3892.3309999999997</v>
      </c>
      <c r="N23" s="145">
        <v>3075.0540000000001</v>
      </c>
      <c r="O23" s="646">
        <v>0</v>
      </c>
      <c r="P23" s="646">
        <v>0</v>
      </c>
      <c r="Q23" s="646">
        <v>0</v>
      </c>
      <c r="R23" s="646">
        <v>0</v>
      </c>
      <c r="S23" s="145">
        <v>434698.62200000003</v>
      </c>
      <c r="T23" s="145">
        <v>372594.43300000002</v>
      </c>
    </row>
    <row r="24" spans="2:20" s="1" customFormat="1">
      <c r="B24" s="741" t="s">
        <v>130</v>
      </c>
      <c r="C24" s="741"/>
      <c r="D24" s="741"/>
      <c r="E24" s="741"/>
      <c r="F24" s="741"/>
      <c r="G24" s="741"/>
      <c r="H24" s="741"/>
      <c r="I24" s="741"/>
      <c r="J24" s="741"/>
      <c r="K24" s="741"/>
      <c r="L24" s="741"/>
      <c r="M24" s="741"/>
      <c r="N24" s="741"/>
      <c r="O24" s="741"/>
      <c r="P24" s="741"/>
      <c r="Q24" s="741"/>
      <c r="R24" s="741"/>
      <c r="S24" s="741"/>
      <c r="T24" s="741"/>
    </row>
    <row r="25" spans="2:20" s="1" customFormat="1"/>
    <row r="27" spans="2:20">
      <c r="B27" s="240"/>
      <c r="C27" s="240"/>
      <c r="D27" s="240"/>
      <c r="E27" s="240"/>
      <c r="F27" s="240"/>
      <c r="G27" s="240"/>
      <c r="H27" s="240"/>
      <c r="I27" s="240"/>
      <c r="J27" s="240"/>
      <c r="K27" s="240"/>
      <c r="L27" s="240"/>
      <c r="M27" s="240"/>
      <c r="N27" s="240"/>
      <c r="O27" s="240"/>
      <c r="P27" s="240"/>
      <c r="Q27" s="240"/>
      <c r="R27" s="240"/>
      <c r="S27" s="240"/>
      <c r="T27" s="240"/>
    </row>
    <row r="28" spans="2:20">
      <c r="B28" s="240"/>
      <c r="C28" s="240"/>
      <c r="D28" s="240"/>
      <c r="E28" s="240"/>
      <c r="F28" s="240"/>
      <c r="G28" s="240"/>
      <c r="H28" s="240"/>
      <c r="I28" s="240"/>
      <c r="J28" s="240"/>
      <c r="K28" s="240"/>
      <c r="L28" s="240"/>
      <c r="M28" s="240"/>
      <c r="N28" s="240"/>
      <c r="O28" s="240"/>
      <c r="P28" s="240"/>
      <c r="Q28" s="240"/>
      <c r="R28" s="240"/>
      <c r="S28" s="240"/>
      <c r="T28" s="240"/>
    </row>
    <row r="29" spans="2:20">
      <c r="B29" s="736" t="s">
        <v>756</v>
      </c>
      <c r="C29" s="736"/>
      <c r="D29" s="736"/>
      <c r="E29" s="736"/>
      <c r="F29" s="736"/>
      <c r="G29" s="736"/>
      <c r="H29" s="736"/>
      <c r="I29" s="736"/>
      <c r="J29" s="736"/>
      <c r="K29" s="736"/>
      <c r="L29" s="736"/>
      <c r="M29" s="736"/>
      <c r="N29" s="736"/>
      <c r="O29" s="736"/>
      <c r="P29" s="736"/>
      <c r="Q29" s="736"/>
      <c r="R29" s="736"/>
      <c r="S29" s="736"/>
      <c r="T29" s="736"/>
    </row>
    <row r="30" spans="2:20" ht="42.75" customHeight="1">
      <c r="B30" s="21" t="s">
        <v>779</v>
      </c>
      <c r="C30" s="732" t="s">
        <v>436</v>
      </c>
      <c r="D30" s="732"/>
      <c r="E30" s="732"/>
      <c r="F30" s="732"/>
      <c r="G30" s="732"/>
      <c r="H30" s="732"/>
      <c r="I30" s="732"/>
      <c r="J30" s="732"/>
      <c r="K30" s="732"/>
      <c r="L30" s="732"/>
      <c r="M30" s="732"/>
      <c r="N30" s="732"/>
      <c r="O30" s="732"/>
      <c r="P30" s="732"/>
      <c r="Q30" s="732"/>
      <c r="R30" s="732"/>
      <c r="S30" s="740" t="s">
        <v>437</v>
      </c>
      <c r="T30" s="740" t="s">
        <v>438</v>
      </c>
    </row>
    <row r="31" spans="2:20">
      <c r="B31" s="254" t="s">
        <v>428</v>
      </c>
      <c r="C31" s="175">
        <v>0</v>
      </c>
      <c r="D31" s="175">
        <v>0.02</v>
      </c>
      <c r="E31" s="175">
        <v>0.04</v>
      </c>
      <c r="F31" s="175">
        <v>0.1</v>
      </c>
      <c r="G31" s="175">
        <v>0.2</v>
      </c>
      <c r="H31" s="175">
        <v>0.35</v>
      </c>
      <c r="I31" s="175">
        <v>0.5</v>
      </c>
      <c r="J31" s="175">
        <v>0.7</v>
      </c>
      <c r="K31" s="175">
        <v>0.75</v>
      </c>
      <c r="L31" s="175">
        <v>1</v>
      </c>
      <c r="M31" s="175">
        <v>1.5</v>
      </c>
      <c r="N31" s="175">
        <v>2.5</v>
      </c>
      <c r="O31" s="175">
        <v>3.7</v>
      </c>
      <c r="P31" s="175">
        <v>12.5</v>
      </c>
      <c r="Q31" s="176" t="s">
        <v>439</v>
      </c>
      <c r="R31" s="176" t="s">
        <v>440</v>
      </c>
      <c r="S31" s="740"/>
      <c r="T31" s="740"/>
    </row>
    <row r="32" spans="2:20" ht="18.600000000000001" customHeight="1">
      <c r="B32" s="152" t="s">
        <v>306</v>
      </c>
      <c r="C32" s="372">
        <v>74193</v>
      </c>
      <c r="D32" s="630">
        <v>0</v>
      </c>
      <c r="E32" s="630">
        <v>0</v>
      </c>
      <c r="F32" s="630">
        <v>0</v>
      </c>
      <c r="G32" s="372">
        <v>14826</v>
      </c>
      <c r="H32" s="630">
        <v>0</v>
      </c>
      <c r="I32" s="372">
        <v>4865</v>
      </c>
      <c r="J32" s="630">
        <v>0</v>
      </c>
      <c r="K32" s="630">
        <v>0</v>
      </c>
      <c r="L32" s="372">
        <v>19361</v>
      </c>
      <c r="M32" s="154">
        <v>590</v>
      </c>
      <c r="N32" s="372">
        <v>2711</v>
      </c>
      <c r="O32" s="630">
        <v>0</v>
      </c>
      <c r="P32" s="630">
        <v>0</v>
      </c>
      <c r="Q32" s="630">
        <v>0</v>
      </c>
      <c r="R32" s="630">
        <v>0</v>
      </c>
      <c r="S32" s="177">
        <v>116546</v>
      </c>
      <c r="T32" s="177">
        <v>48926</v>
      </c>
    </row>
    <row r="33" spans="2:20" ht="25.5">
      <c r="B33" s="148" t="s">
        <v>307</v>
      </c>
      <c r="C33" s="367">
        <v>803</v>
      </c>
      <c r="D33" s="630">
        <v>0</v>
      </c>
      <c r="E33" s="630">
        <v>0</v>
      </c>
      <c r="F33" s="630">
        <v>0</v>
      </c>
      <c r="G33" s="371">
        <v>9157</v>
      </c>
      <c r="H33" s="630">
        <v>0</v>
      </c>
      <c r="I33" s="367">
        <v>67</v>
      </c>
      <c r="J33" s="630">
        <v>0</v>
      </c>
      <c r="K33" s="630">
        <v>0</v>
      </c>
      <c r="L33" s="367">
        <v>73</v>
      </c>
      <c r="M33" s="630">
        <v>0</v>
      </c>
      <c r="N33" s="630">
        <v>0</v>
      </c>
      <c r="O33" s="630">
        <v>0</v>
      </c>
      <c r="P33" s="630">
        <v>0</v>
      </c>
      <c r="Q33" s="630">
        <v>0</v>
      </c>
      <c r="R33" s="630">
        <v>0</v>
      </c>
      <c r="S33" s="371">
        <v>10100</v>
      </c>
      <c r="T33" s="371">
        <v>10093</v>
      </c>
    </row>
    <row r="34" spans="2:20">
      <c r="B34" s="148" t="s">
        <v>308</v>
      </c>
      <c r="C34" s="367">
        <v>2</v>
      </c>
      <c r="D34" s="630">
        <v>0</v>
      </c>
      <c r="E34" s="630">
        <v>0</v>
      </c>
      <c r="F34" s="630">
        <v>0</v>
      </c>
      <c r="G34" s="367">
        <v>918</v>
      </c>
      <c r="H34" s="630">
        <v>0</v>
      </c>
      <c r="I34" s="367">
        <v>254</v>
      </c>
      <c r="J34" s="630">
        <v>0</v>
      </c>
      <c r="K34" s="630">
        <v>0</v>
      </c>
      <c r="L34" s="367">
        <v>343</v>
      </c>
      <c r="M34" s="367">
        <v>30</v>
      </c>
      <c r="N34" s="630">
        <v>0</v>
      </c>
      <c r="O34" s="630">
        <v>0</v>
      </c>
      <c r="P34" s="630">
        <v>0</v>
      </c>
      <c r="Q34" s="630">
        <v>0</v>
      </c>
      <c r="R34" s="630">
        <v>0</v>
      </c>
      <c r="S34" s="371">
        <v>1547</v>
      </c>
      <c r="T34" s="371">
        <v>1344</v>
      </c>
    </row>
    <row r="35" spans="2:20">
      <c r="B35" s="148" t="s">
        <v>309</v>
      </c>
      <c r="C35" s="367">
        <v>44</v>
      </c>
      <c r="D35" s="630">
        <v>0</v>
      </c>
      <c r="E35" s="630">
        <v>0</v>
      </c>
      <c r="F35" s="630">
        <v>0</v>
      </c>
      <c r="G35" s="630">
        <v>0</v>
      </c>
      <c r="H35" s="630">
        <v>0</v>
      </c>
      <c r="I35" s="367">
        <v>27</v>
      </c>
      <c r="J35" s="630">
        <v>0</v>
      </c>
      <c r="K35" s="630">
        <v>0</v>
      </c>
      <c r="L35" s="367">
        <v>21</v>
      </c>
      <c r="M35" s="630">
        <v>0</v>
      </c>
      <c r="N35" s="630">
        <v>0</v>
      </c>
      <c r="O35" s="630">
        <v>0</v>
      </c>
      <c r="P35" s="630">
        <v>0</v>
      </c>
      <c r="Q35" s="630">
        <v>0</v>
      </c>
      <c r="R35" s="630">
        <v>0</v>
      </c>
      <c r="S35" s="367">
        <v>93</v>
      </c>
      <c r="T35" s="367">
        <v>93</v>
      </c>
    </row>
    <row r="36" spans="2:20">
      <c r="B36" s="148" t="s">
        <v>310</v>
      </c>
      <c r="C36" s="367">
        <v>1</v>
      </c>
      <c r="D36" s="630">
        <v>0</v>
      </c>
      <c r="E36" s="630">
        <v>0</v>
      </c>
      <c r="F36" s="630">
        <v>0</v>
      </c>
      <c r="G36" s="630">
        <v>0</v>
      </c>
      <c r="H36" s="630">
        <v>0</v>
      </c>
      <c r="I36" s="366" t="s">
        <v>233</v>
      </c>
      <c r="J36" s="630">
        <v>0</v>
      </c>
      <c r="K36" s="630">
        <v>0</v>
      </c>
      <c r="L36" s="630">
        <v>0</v>
      </c>
      <c r="M36" s="630">
        <v>0</v>
      </c>
      <c r="N36" s="630">
        <v>0</v>
      </c>
      <c r="O36" s="630">
        <v>0</v>
      </c>
      <c r="P36" s="630">
        <v>0</v>
      </c>
      <c r="Q36" s="630">
        <v>0</v>
      </c>
      <c r="R36" s="630">
        <v>0</v>
      </c>
      <c r="S36" s="367">
        <v>1</v>
      </c>
      <c r="T36" s="513">
        <v>9.9999999999999995E-8</v>
      </c>
    </row>
    <row r="37" spans="2:20">
      <c r="B37" s="148" t="s">
        <v>311</v>
      </c>
      <c r="C37" s="630">
        <v>0</v>
      </c>
      <c r="D37" s="367">
        <v>497</v>
      </c>
      <c r="E37" s="630">
        <v>0</v>
      </c>
      <c r="F37" s="630">
        <v>0</v>
      </c>
      <c r="G37" s="371">
        <v>9250</v>
      </c>
      <c r="H37" s="630">
        <v>0</v>
      </c>
      <c r="I37" s="371">
        <v>2926</v>
      </c>
      <c r="J37" s="630">
        <v>0</v>
      </c>
      <c r="K37" s="630">
        <v>0</v>
      </c>
      <c r="L37" s="371">
        <v>2359</v>
      </c>
      <c r="M37" s="630">
        <v>0</v>
      </c>
      <c r="N37" s="630">
        <v>0</v>
      </c>
      <c r="O37" s="630">
        <v>0</v>
      </c>
      <c r="P37" s="630">
        <v>0</v>
      </c>
      <c r="Q37" s="630">
        <v>0</v>
      </c>
      <c r="R37" s="630">
        <v>0</v>
      </c>
      <c r="S37" s="371">
        <v>15031</v>
      </c>
      <c r="T37" s="371">
        <v>13755</v>
      </c>
    </row>
    <row r="38" spans="2:20">
      <c r="B38" s="148" t="s">
        <v>312</v>
      </c>
      <c r="C38" s="630">
        <v>0</v>
      </c>
      <c r="D38" s="630">
        <v>0</v>
      </c>
      <c r="E38" s="630">
        <v>0</v>
      </c>
      <c r="F38" s="630">
        <v>0</v>
      </c>
      <c r="G38" s="367">
        <v>358</v>
      </c>
      <c r="H38" s="630">
        <v>0</v>
      </c>
      <c r="I38" s="367">
        <v>309</v>
      </c>
      <c r="J38" s="630">
        <v>0</v>
      </c>
      <c r="K38" s="630">
        <v>0</v>
      </c>
      <c r="L38" s="371">
        <v>124134</v>
      </c>
      <c r="M38" s="367">
        <v>293</v>
      </c>
      <c r="N38" s="630">
        <v>0</v>
      </c>
      <c r="O38" s="630">
        <v>0</v>
      </c>
      <c r="P38" s="630">
        <v>0</v>
      </c>
      <c r="Q38" s="630">
        <v>0</v>
      </c>
      <c r="R38" s="630">
        <v>0</v>
      </c>
      <c r="S38" s="371">
        <v>125094</v>
      </c>
      <c r="T38" s="371">
        <v>124690</v>
      </c>
    </row>
    <row r="39" spans="2:20">
      <c r="B39" s="148" t="s">
        <v>313</v>
      </c>
      <c r="C39" s="630">
        <v>0</v>
      </c>
      <c r="D39" s="630">
        <v>0</v>
      </c>
      <c r="E39" s="630">
        <v>0</v>
      </c>
      <c r="F39" s="630">
        <v>0</v>
      </c>
      <c r="G39" s="630">
        <v>0</v>
      </c>
      <c r="H39" s="630">
        <v>0</v>
      </c>
      <c r="I39" s="366" t="s">
        <v>233</v>
      </c>
      <c r="J39" s="630">
        <v>0</v>
      </c>
      <c r="K39" s="371">
        <v>91463</v>
      </c>
      <c r="L39" s="630">
        <v>0</v>
      </c>
      <c r="M39" s="630">
        <v>0</v>
      </c>
      <c r="N39" s="630">
        <v>0</v>
      </c>
      <c r="O39" s="630">
        <v>0</v>
      </c>
      <c r="P39" s="630">
        <v>0</v>
      </c>
      <c r="Q39" s="630">
        <v>0</v>
      </c>
      <c r="R39" s="630">
        <v>0</v>
      </c>
      <c r="S39" s="371">
        <v>91463</v>
      </c>
      <c r="T39" s="371">
        <v>91309</v>
      </c>
    </row>
    <row r="40" spans="2:20" ht="25.5">
      <c r="B40" s="148" t="s">
        <v>314</v>
      </c>
      <c r="C40" s="630">
        <v>0</v>
      </c>
      <c r="D40" s="630">
        <v>0</v>
      </c>
      <c r="E40" s="630">
        <v>0</v>
      </c>
      <c r="F40" s="630">
        <v>0</v>
      </c>
      <c r="G40" s="630">
        <v>0</v>
      </c>
      <c r="H40" s="371">
        <v>38149</v>
      </c>
      <c r="I40" s="371">
        <v>7596</v>
      </c>
      <c r="J40" s="630">
        <v>0</v>
      </c>
      <c r="K40" s="367">
        <v>642</v>
      </c>
      <c r="L40" s="371">
        <v>3158</v>
      </c>
      <c r="M40" s="630">
        <v>0</v>
      </c>
      <c r="N40" s="630">
        <v>0</v>
      </c>
      <c r="O40" s="630">
        <v>0</v>
      </c>
      <c r="P40" s="630">
        <v>0</v>
      </c>
      <c r="Q40" s="630">
        <v>0</v>
      </c>
      <c r="R40" s="630">
        <v>0</v>
      </c>
      <c r="S40" s="371">
        <v>49545</v>
      </c>
      <c r="T40" s="371">
        <v>49536</v>
      </c>
    </row>
    <row r="41" spans="2:20">
      <c r="B41" s="148" t="s">
        <v>315</v>
      </c>
      <c r="C41" s="630">
        <v>0</v>
      </c>
      <c r="D41" s="630">
        <v>0</v>
      </c>
      <c r="E41" s="630">
        <v>0</v>
      </c>
      <c r="F41" s="630">
        <v>0</v>
      </c>
      <c r="G41" s="630">
        <v>0</v>
      </c>
      <c r="H41" s="630">
        <v>0</v>
      </c>
      <c r="I41" s="630">
        <v>0</v>
      </c>
      <c r="J41" s="630">
        <v>0</v>
      </c>
      <c r="K41" s="630">
        <v>0</v>
      </c>
      <c r="L41" s="371">
        <v>3751</v>
      </c>
      <c r="M41" s="371">
        <v>1356</v>
      </c>
      <c r="N41" s="630">
        <v>0</v>
      </c>
      <c r="O41" s="630">
        <v>0</v>
      </c>
      <c r="P41" s="630">
        <v>0</v>
      </c>
      <c r="Q41" s="630">
        <v>0</v>
      </c>
      <c r="R41" s="630">
        <v>0</v>
      </c>
      <c r="S41" s="371">
        <v>5107</v>
      </c>
      <c r="T41" s="371">
        <v>5103</v>
      </c>
    </row>
    <row r="42" spans="2:20" ht="25.5">
      <c r="B42" s="148" t="s">
        <v>316</v>
      </c>
      <c r="C42" s="630">
        <v>0</v>
      </c>
      <c r="D42" s="630">
        <v>0</v>
      </c>
      <c r="E42" s="630">
        <v>0</v>
      </c>
      <c r="F42" s="630">
        <v>0</v>
      </c>
      <c r="G42" s="630">
        <v>0</v>
      </c>
      <c r="H42" s="630">
        <v>0</v>
      </c>
      <c r="I42" s="630">
        <v>0</v>
      </c>
      <c r="J42" s="630">
        <v>0</v>
      </c>
      <c r="K42" s="630">
        <v>0</v>
      </c>
      <c r="L42" s="630">
        <v>0</v>
      </c>
      <c r="M42" s="371">
        <v>2489</v>
      </c>
      <c r="N42" s="630">
        <v>0</v>
      </c>
      <c r="O42" s="630">
        <v>0</v>
      </c>
      <c r="P42" s="630">
        <v>0</v>
      </c>
      <c r="Q42" s="630">
        <v>0</v>
      </c>
      <c r="R42" s="630">
        <v>0</v>
      </c>
      <c r="S42" s="371">
        <v>2489</v>
      </c>
      <c r="T42" s="371">
        <v>2489</v>
      </c>
    </row>
    <row r="43" spans="2:20">
      <c r="B43" s="148" t="s">
        <v>317</v>
      </c>
      <c r="C43" s="630">
        <v>0</v>
      </c>
      <c r="D43" s="630">
        <v>0</v>
      </c>
      <c r="E43" s="630">
        <v>0</v>
      </c>
      <c r="F43" s="630">
        <v>0</v>
      </c>
      <c r="G43" s="630">
        <v>0</v>
      </c>
      <c r="H43" s="630">
        <v>0</v>
      </c>
      <c r="I43" s="630">
        <v>0</v>
      </c>
      <c r="J43" s="630">
        <v>0</v>
      </c>
      <c r="K43" s="630">
        <v>0</v>
      </c>
      <c r="L43" s="630">
        <v>0</v>
      </c>
      <c r="M43" s="630">
        <v>0</v>
      </c>
      <c r="N43" s="630">
        <v>0</v>
      </c>
      <c r="O43" s="630">
        <v>0</v>
      </c>
      <c r="P43" s="630">
        <v>0</v>
      </c>
      <c r="Q43" s="630">
        <v>0</v>
      </c>
      <c r="R43" s="630">
        <v>0</v>
      </c>
      <c r="S43" s="630">
        <v>0</v>
      </c>
      <c r="T43" s="630">
        <v>0</v>
      </c>
    </row>
    <row r="44" spans="2:20" ht="25.5">
      <c r="B44" s="148" t="s">
        <v>318</v>
      </c>
      <c r="C44" s="630">
        <v>0</v>
      </c>
      <c r="D44" s="630">
        <v>0</v>
      </c>
      <c r="E44" s="630">
        <v>0</v>
      </c>
      <c r="F44" s="630">
        <v>0</v>
      </c>
      <c r="G44" s="367">
        <v>25</v>
      </c>
      <c r="H44" s="630">
        <v>0</v>
      </c>
      <c r="I44" s="630">
        <v>0</v>
      </c>
      <c r="J44" s="630">
        <v>0</v>
      </c>
      <c r="K44" s="630">
        <v>0</v>
      </c>
      <c r="L44" s="367">
        <v>1.1000000000000001E-6</v>
      </c>
      <c r="M44" s="630">
        <v>0</v>
      </c>
      <c r="N44" s="630">
        <v>0</v>
      </c>
      <c r="O44" s="630">
        <v>0</v>
      </c>
      <c r="P44" s="630">
        <v>0</v>
      </c>
      <c r="Q44" s="630">
        <v>0</v>
      </c>
      <c r="R44" s="630">
        <v>0</v>
      </c>
      <c r="S44" s="367">
        <v>25</v>
      </c>
      <c r="T44" s="367">
        <v>25</v>
      </c>
    </row>
    <row r="45" spans="2:20">
      <c r="B45" s="148" t="s">
        <v>319</v>
      </c>
      <c r="C45" s="630">
        <v>0</v>
      </c>
      <c r="D45" s="630">
        <v>0</v>
      </c>
      <c r="E45" s="630">
        <v>0</v>
      </c>
      <c r="F45" s="630">
        <v>0</v>
      </c>
      <c r="G45" s="630">
        <v>0</v>
      </c>
      <c r="H45" s="630">
        <v>0</v>
      </c>
      <c r="I45" s="630">
        <v>0</v>
      </c>
      <c r="J45" s="630">
        <v>0</v>
      </c>
      <c r="K45" s="630">
        <v>0</v>
      </c>
      <c r="L45" s="367">
        <v>34</v>
      </c>
      <c r="M45" s="630">
        <v>0</v>
      </c>
      <c r="N45" s="630">
        <v>0</v>
      </c>
      <c r="O45" s="630">
        <v>0</v>
      </c>
      <c r="P45" s="630">
        <v>0</v>
      </c>
      <c r="Q45" s="630">
        <v>0</v>
      </c>
      <c r="R45" s="630">
        <v>0</v>
      </c>
      <c r="S45" s="367">
        <v>34</v>
      </c>
      <c r="T45" s="367">
        <v>34</v>
      </c>
    </row>
    <row r="46" spans="2:20">
      <c r="B46" s="148" t="s">
        <v>435</v>
      </c>
      <c r="C46" s="371">
        <v>5371</v>
      </c>
      <c r="D46" s="630">
        <v>0</v>
      </c>
      <c r="E46" s="630">
        <v>0</v>
      </c>
      <c r="F46" s="630">
        <v>0</v>
      </c>
      <c r="G46" s="367">
        <v>5</v>
      </c>
      <c r="H46" s="630">
        <v>0</v>
      </c>
      <c r="I46" s="630">
        <v>0</v>
      </c>
      <c r="J46" s="630">
        <v>0</v>
      </c>
      <c r="K46" s="630">
        <v>0</v>
      </c>
      <c r="L46" s="371">
        <v>15783</v>
      </c>
      <c r="M46" s="630">
        <v>0</v>
      </c>
      <c r="N46" s="630">
        <v>0</v>
      </c>
      <c r="O46" s="630">
        <v>0</v>
      </c>
      <c r="P46" s="630">
        <v>0</v>
      </c>
      <c r="Q46" s="630">
        <v>6</v>
      </c>
      <c r="R46" s="630">
        <v>0</v>
      </c>
      <c r="S46" s="371">
        <v>21166</v>
      </c>
      <c r="T46" s="371">
        <v>21060</v>
      </c>
    </row>
    <row r="47" spans="2:20">
      <c r="B47" s="241" t="s">
        <v>355</v>
      </c>
      <c r="C47" s="630">
        <v>0</v>
      </c>
      <c r="D47" s="630">
        <v>0</v>
      </c>
      <c r="E47" s="630">
        <v>0</v>
      </c>
      <c r="F47" s="630">
        <v>0</v>
      </c>
      <c r="G47" s="630">
        <v>0</v>
      </c>
      <c r="H47" s="630">
        <v>0</v>
      </c>
      <c r="I47" s="630">
        <v>0</v>
      </c>
      <c r="J47" s="630">
        <v>0</v>
      </c>
      <c r="K47" s="630">
        <v>0</v>
      </c>
      <c r="L47" s="630">
        <v>0</v>
      </c>
      <c r="M47" s="630">
        <v>0</v>
      </c>
      <c r="N47" s="630">
        <v>0</v>
      </c>
      <c r="O47" s="630">
        <v>0</v>
      </c>
      <c r="P47" s="630">
        <v>0</v>
      </c>
      <c r="Q47" s="630">
        <v>0</v>
      </c>
      <c r="R47" s="630">
        <v>0</v>
      </c>
      <c r="S47" s="630">
        <v>0</v>
      </c>
      <c r="T47" s="630">
        <v>0</v>
      </c>
    </row>
    <row r="48" spans="2:20">
      <c r="B48" s="252" t="s">
        <v>243</v>
      </c>
      <c r="C48" s="145">
        <v>80415</v>
      </c>
      <c r="D48" s="178">
        <v>497</v>
      </c>
      <c r="E48" s="646">
        <v>0</v>
      </c>
      <c r="F48" s="646">
        <v>0</v>
      </c>
      <c r="G48" s="145">
        <v>34539</v>
      </c>
      <c r="H48" s="145">
        <v>38149</v>
      </c>
      <c r="I48" s="145">
        <v>16043</v>
      </c>
      <c r="J48" s="646">
        <v>0</v>
      </c>
      <c r="K48" s="145">
        <v>92105</v>
      </c>
      <c r="L48" s="145">
        <v>169018</v>
      </c>
      <c r="M48" s="145">
        <v>4758</v>
      </c>
      <c r="N48" s="145">
        <v>2711</v>
      </c>
      <c r="O48" s="646">
        <v>0</v>
      </c>
      <c r="P48" s="646">
        <v>0</v>
      </c>
      <c r="Q48" s="178">
        <v>6</v>
      </c>
      <c r="R48" s="646">
        <v>0</v>
      </c>
      <c r="S48" s="145">
        <v>438242</v>
      </c>
      <c r="T48" s="145">
        <v>368457</v>
      </c>
    </row>
    <row r="49" spans="2:20">
      <c r="B49" s="741" t="s">
        <v>130</v>
      </c>
      <c r="C49" s="741"/>
      <c r="D49" s="741"/>
      <c r="E49" s="741"/>
      <c r="F49" s="741"/>
      <c r="G49" s="741"/>
      <c r="H49" s="741"/>
      <c r="I49" s="741"/>
      <c r="J49" s="741"/>
      <c r="K49" s="741"/>
      <c r="L49" s="741"/>
      <c r="M49" s="741"/>
      <c r="N49" s="741"/>
      <c r="O49" s="741"/>
      <c r="P49" s="741"/>
      <c r="Q49" s="741"/>
      <c r="R49" s="741"/>
      <c r="S49" s="741"/>
      <c r="T49" s="741"/>
    </row>
    <row r="50" spans="2:20" ht="13.5" thickBot="1"/>
    <row r="51" spans="2:20">
      <c r="S51" s="694" t="s">
        <v>930</v>
      </c>
      <c r="T51" s="695"/>
    </row>
    <row r="52" spans="2:20" ht="13.5" thickBot="1">
      <c r="S52" s="696"/>
      <c r="T52" s="697"/>
    </row>
  </sheetData>
  <mergeCells count="11">
    <mergeCell ref="S51:T52"/>
    <mergeCell ref="B49:T49"/>
    <mergeCell ref="S30:S31"/>
    <mergeCell ref="T30:T31"/>
    <mergeCell ref="C30:R30"/>
    <mergeCell ref="B2:T2"/>
    <mergeCell ref="S5:S6"/>
    <mergeCell ref="T5:T6"/>
    <mergeCell ref="B29:T29"/>
    <mergeCell ref="C5:R5"/>
    <mergeCell ref="B24:T24"/>
  </mergeCells>
  <hyperlinks>
    <hyperlink ref="S51:T52" location="'Índice de tablas'!B2" display="HOM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T50"/>
  <sheetViews>
    <sheetView showGridLines="0" zoomScale="70" zoomScaleNormal="70" workbookViewId="0">
      <selection activeCell="S49" sqref="S49:T50"/>
    </sheetView>
  </sheetViews>
  <sheetFormatPr baseColWidth="10" defaultColWidth="9" defaultRowHeight="12.75"/>
  <cols>
    <col min="1" max="1" width="9" style="26"/>
    <col min="2" max="2" width="53.6640625" style="26" customWidth="1"/>
    <col min="3" max="17" width="12.5" style="26" customWidth="1"/>
    <col min="18" max="18" width="16.6640625" style="26" customWidth="1"/>
    <col min="19" max="19" width="34.83203125" style="26" customWidth="1"/>
    <col min="20" max="20" width="23.5" style="26" customWidth="1"/>
    <col min="21" max="16384" width="9" style="26"/>
  </cols>
  <sheetData>
    <row r="2" spans="2:20">
      <c r="B2" s="714" t="s">
        <v>812</v>
      </c>
      <c r="C2" s="714"/>
      <c r="D2" s="714"/>
      <c r="E2" s="714"/>
      <c r="F2" s="714"/>
      <c r="G2" s="714"/>
      <c r="H2" s="714"/>
      <c r="I2" s="714"/>
      <c r="J2" s="714"/>
      <c r="K2" s="714"/>
      <c r="L2" s="714"/>
      <c r="M2" s="714"/>
      <c r="N2" s="714"/>
      <c r="O2" s="714"/>
      <c r="P2" s="714"/>
      <c r="Q2" s="714"/>
      <c r="R2" s="714"/>
      <c r="S2" s="714"/>
      <c r="T2" s="714"/>
    </row>
    <row r="3" spans="2:20">
      <c r="B3" s="42"/>
      <c r="C3" s="42"/>
      <c r="D3" s="42"/>
      <c r="E3" s="42"/>
      <c r="F3" s="42"/>
      <c r="G3" s="42"/>
      <c r="H3" s="42"/>
      <c r="I3" s="42"/>
      <c r="J3" s="42"/>
      <c r="K3" s="42"/>
      <c r="L3" s="42"/>
      <c r="M3" s="42"/>
      <c r="N3" s="42"/>
      <c r="O3" s="42"/>
      <c r="P3" s="42"/>
      <c r="Q3" s="42"/>
      <c r="R3" s="42"/>
      <c r="S3" s="42"/>
      <c r="T3" s="42"/>
    </row>
    <row r="4" spans="2:20">
      <c r="B4" s="42"/>
      <c r="C4" s="42"/>
      <c r="D4" s="42"/>
      <c r="E4" s="42"/>
      <c r="F4" s="42"/>
      <c r="G4" s="42"/>
      <c r="H4" s="42"/>
      <c r="I4" s="42"/>
      <c r="J4" s="42"/>
      <c r="K4" s="42"/>
      <c r="L4" s="42"/>
      <c r="M4" s="42"/>
      <c r="N4" s="42"/>
      <c r="O4" s="42"/>
      <c r="P4" s="42"/>
      <c r="Q4" s="42"/>
      <c r="R4" s="42"/>
      <c r="S4" s="42"/>
      <c r="T4" s="42"/>
    </row>
    <row r="5" spans="2:20" s="21" customFormat="1">
      <c r="B5" s="21" t="s">
        <v>776</v>
      </c>
      <c r="C5" s="732" t="s">
        <v>436</v>
      </c>
      <c r="D5" s="732"/>
      <c r="E5" s="732"/>
      <c r="F5" s="732"/>
      <c r="G5" s="732"/>
      <c r="H5" s="732"/>
      <c r="I5" s="732"/>
      <c r="J5" s="732"/>
      <c r="K5" s="732"/>
      <c r="L5" s="732"/>
      <c r="M5" s="732"/>
      <c r="N5" s="732"/>
      <c r="O5" s="732"/>
      <c r="P5" s="732"/>
      <c r="Q5" s="732"/>
      <c r="R5" s="732"/>
      <c r="S5" s="742" t="s">
        <v>441</v>
      </c>
      <c r="T5" s="742" t="s">
        <v>438</v>
      </c>
    </row>
    <row r="6" spans="2:20" ht="28.5" customHeight="1">
      <c r="B6" s="279" t="s">
        <v>428</v>
      </c>
      <c r="C6" s="180">
        <v>0</v>
      </c>
      <c r="D6" s="180">
        <v>0.02</v>
      </c>
      <c r="E6" s="180">
        <v>0.04</v>
      </c>
      <c r="F6" s="180">
        <v>0.1</v>
      </c>
      <c r="G6" s="180">
        <v>0.2</v>
      </c>
      <c r="H6" s="180">
        <v>0.35</v>
      </c>
      <c r="I6" s="180">
        <v>0.5</v>
      </c>
      <c r="J6" s="180">
        <v>0.7</v>
      </c>
      <c r="K6" s="180">
        <v>0.75</v>
      </c>
      <c r="L6" s="180">
        <v>1</v>
      </c>
      <c r="M6" s="180">
        <v>1.5</v>
      </c>
      <c r="N6" s="180">
        <v>2.5</v>
      </c>
      <c r="O6" s="180">
        <v>3.7</v>
      </c>
      <c r="P6" s="180">
        <v>12.5</v>
      </c>
      <c r="Q6" s="232" t="s">
        <v>439</v>
      </c>
      <c r="R6" s="232" t="s">
        <v>440</v>
      </c>
      <c r="S6" s="742"/>
      <c r="T6" s="742"/>
    </row>
    <row r="7" spans="2:20">
      <c r="B7" s="152" t="s">
        <v>306</v>
      </c>
      <c r="C7" s="233">
        <v>101804.806</v>
      </c>
      <c r="D7" s="630">
        <v>0</v>
      </c>
      <c r="E7" s="630">
        <v>0</v>
      </c>
      <c r="F7" s="630">
        <v>0</v>
      </c>
      <c r="G7" s="233">
        <v>1680.817</v>
      </c>
      <c r="H7" s="630">
        <v>0</v>
      </c>
      <c r="I7" s="233">
        <v>4316.7020000000002</v>
      </c>
      <c r="J7" s="630">
        <v>0</v>
      </c>
      <c r="K7" s="630">
        <v>0</v>
      </c>
      <c r="L7" s="233">
        <v>18623.326000000001</v>
      </c>
      <c r="M7" s="154">
        <v>91.623000000000005</v>
      </c>
      <c r="N7" s="233">
        <v>3075.0540000000001</v>
      </c>
      <c r="O7" s="630">
        <v>0</v>
      </c>
      <c r="P7" s="630">
        <v>0</v>
      </c>
      <c r="Q7" s="630">
        <v>0</v>
      </c>
      <c r="R7" s="630">
        <v>0</v>
      </c>
      <c r="S7" s="177">
        <v>129592.32800000001</v>
      </c>
      <c r="T7" s="177">
        <v>52109.627</v>
      </c>
    </row>
    <row r="8" spans="2:20">
      <c r="B8" s="148" t="s">
        <v>307</v>
      </c>
      <c r="C8" s="234">
        <v>313.25700000000001</v>
      </c>
      <c r="D8" s="630">
        <v>0</v>
      </c>
      <c r="E8" s="630">
        <v>0</v>
      </c>
      <c r="F8" s="630">
        <v>0</v>
      </c>
      <c r="G8" s="235">
        <v>6426.7889999999998</v>
      </c>
      <c r="H8" s="630">
        <v>0</v>
      </c>
      <c r="I8" s="234">
        <v>81.784999999999997</v>
      </c>
      <c r="J8" s="630">
        <v>0</v>
      </c>
      <c r="K8" s="630">
        <v>0</v>
      </c>
      <c r="L8" s="234">
        <v>97.206000000000003</v>
      </c>
      <c r="M8" s="630">
        <v>0</v>
      </c>
      <c r="N8" s="630">
        <v>0</v>
      </c>
      <c r="O8" s="630">
        <v>0</v>
      </c>
      <c r="P8" s="630">
        <v>0</v>
      </c>
      <c r="Q8" s="630">
        <v>0</v>
      </c>
      <c r="R8" s="630">
        <v>0</v>
      </c>
      <c r="S8" s="235">
        <v>6919.0369999999994</v>
      </c>
      <c r="T8" s="235">
        <v>6919.0369999999994</v>
      </c>
    </row>
    <row r="9" spans="2:20">
      <c r="B9" s="148" t="s">
        <v>308</v>
      </c>
      <c r="C9" s="234">
        <v>58.264000000000003</v>
      </c>
      <c r="D9" s="630">
        <v>0</v>
      </c>
      <c r="E9" s="630">
        <v>0</v>
      </c>
      <c r="F9" s="630">
        <v>0</v>
      </c>
      <c r="G9" s="235">
        <v>1053.4349999999999</v>
      </c>
      <c r="H9" s="630">
        <v>0</v>
      </c>
      <c r="I9" s="234">
        <v>430.983</v>
      </c>
      <c r="J9" s="630">
        <v>0</v>
      </c>
      <c r="K9" s="630">
        <v>0</v>
      </c>
      <c r="L9" s="234">
        <v>259.685</v>
      </c>
      <c r="M9" s="234">
        <v>10.507</v>
      </c>
      <c r="N9" s="630">
        <v>0</v>
      </c>
      <c r="O9" s="630">
        <v>0</v>
      </c>
      <c r="P9" s="630">
        <v>0</v>
      </c>
      <c r="Q9" s="630">
        <v>0</v>
      </c>
      <c r="R9" s="630">
        <v>0</v>
      </c>
      <c r="S9" s="235">
        <v>1812.8739999999998</v>
      </c>
      <c r="T9" s="234">
        <v>606.08299999999997</v>
      </c>
    </row>
    <row r="10" spans="2:20">
      <c r="B10" s="148" t="s">
        <v>309</v>
      </c>
      <c r="C10" s="234">
        <v>215.821</v>
      </c>
      <c r="D10" s="630">
        <v>0</v>
      </c>
      <c r="E10" s="630">
        <v>0</v>
      </c>
      <c r="F10" s="630">
        <v>0</v>
      </c>
      <c r="G10" s="498" t="s">
        <v>233</v>
      </c>
      <c r="H10" s="630">
        <v>0</v>
      </c>
      <c r="I10" s="234">
        <v>20.242999999999999</v>
      </c>
      <c r="J10" s="630">
        <v>0</v>
      </c>
      <c r="K10" s="630">
        <v>0</v>
      </c>
      <c r="L10" s="630">
        <v>0</v>
      </c>
      <c r="M10" s="630">
        <v>0</v>
      </c>
      <c r="N10" s="630">
        <v>0</v>
      </c>
      <c r="O10" s="630">
        <v>0</v>
      </c>
      <c r="P10" s="630">
        <v>0</v>
      </c>
      <c r="Q10" s="630">
        <v>0</v>
      </c>
      <c r="R10" s="630">
        <v>0</v>
      </c>
      <c r="S10" s="234">
        <v>236.06399999999999</v>
      </c>
      <c r="T10" s="234">
        <v>45.74</v>
      </c>
    </row>
    <row r="11" spans="2:20">
      <c r="B11" s="148" t="s">
        <v>310</v>
      </c>
      <c r="C11" s="630">
        <v>0</v>
      </c>
      <c r="D11" s="630">
        <v>0</v>
      </c>
      <c r="E11" s="630">
        <v>0</v>
      </c>
      <c r="F11" s="630">
        <v>0</v>
      </c>
      <c r="G11" s="498" t="s">
        <v>233</v>
      </c>
      <c r="H11" s="630">
        <v>0</v>
      </c>
      <c r="I11" s="630">
        <v>0</v>
      </c>
      <c r="J11" s="630">
        <v>0</v>
      </c>
      <c r="K11" s="630">
        <v>0</v>
      </c>
      <c r="L11" s="630">
        <v>0</v>
      </c>
      <c r="M11" s="630">
        <v>0</v>
      </c>
      <c r="N11" s="630">
        <v>0</v>
      </c>
      <c r="O11" s="630">
        <v>0</v>
      </c>
      <c r="P11" s="630">
        <v>0</v>
      </c>
      <c r="Q11" s="630">
        <v>0</v>
      </c>
      <c r="R11" s="630">
        <v>0</v>
      </c>
      <c r="S11" s="630">
        <v>0</v>
      </c>
      <c r="T11" s="630">
        <v>0</v>
      </c>
    </row>
    <row r="12" spans="2:20">
      <c r="B12" s="148" t="s">
        <v>311</v>
      </c>
      <c r="C12" s="630">
        <v>0</v>
      </c>
      <c r="D12" s="494">
        <v>1469.6479999999999</v>
      </c>
      <c r="E12" s="630">
        <v>0</v>
      </c>
      <c r="F12" s="630">
        <v>0</v>
      </c>
      <c r="G12" s="235">
        <v>11007.705</v>
      </c>
      <c r="H12" s="630">
        <v>0</v>
      </c>
      <c r="I12" s="235">
        <v>1490.2639999999999</v>
      </c>
      <c r="J12" s="630">
        <v>0</v>
      </c>
      <c r="K12" s="630">
        <v>0</v>
      </c>
      <c r="L12" s="235">
        <v>2206.6210000000001</v>
      </c>
      <c r="M12" s="630">
        <v>0</v>
      </c>
      <c r="N12" s="630">
        <v>0</v>
      </c>
      <c r="O12" s="630">
        <v>0</v>
      </c>
      <c r="P12" s="630">
        <v>0</v>
      </c>
      <c r="Q12" s="630">
        <v>0</v>
      </c>
      <c r="R12" s="630">
        <v>0</v>
      </c>
      <c r="S12" s="235">
        <v>16174.484999999997</v>
      </c>
      <c r="T12" s="235">
        <v>15178.983</v>
      </c>
    </row>
    <row r="13" spans="2:20">
      <c r="B13" s="148" t="s">
        <v>312</v>
      </c>
      <c r="C13" s="630">
        <v>0</v>
      </c>
      <c r="D13" s="630">
        <v>0</v>
      </c>
      <c r="E13" s="630">
        <v>0</v>
      </c>
      <c r="F13" s="630">
        <v>0</v>
      </c>
      <c r="G13" s="234">
        <v>184.946</v>
      </c>
      <c r="H13" s="630">
        <v>0</v>
      </c>
      <c r="I13" s="494">
        <v>1570.018</v>
      </c>
      <c r="J13" s="630">
        <v>0</v>
      </c>
      <c r="K13" s="630">
        <v>0</v>
      </c>
      <c r="L13" s="235">
        <v>92259.240999999995</v>
      </c>
      <c r="M13" s="234">
        <v>226.95500000000001</v>
      </c>
      <c r="N13" s="630">
        <v>0</v>
      </c>
      <c r="O13" s="630">
        <v>0</v>
      </c>
      <c r="P13" s="630">
        <v>0</v>
      </c>
      <c r="Q13" s="630">
        <v>0</v>
      </c>
      <c r="R13" s="630">
        <v>0</v>
      </c>
      <c r="S13" s="235">
        <v>94241.159999999989</v>
      </c>
      <c r="T13" s="235">
        <v>94241.159999999989</v>
      </c>
    </row>
    <row r="14" spans="2:20">
      <c r="B14" s="148" t="s">
        <v>313</v>
      </c>
      <c r="C14" s="630">
        <v>0</v>
      </c>
      <c r="D14" s="630">
        <v>0</v>
      </c>
      <c r="E14" s="630">
        <v>0</v>
      </c>
      <c r="F14" s="630">
        <v>0</v>
      </c>
      <c r="G14" s="630">
        <v>0</v>
      </c>
      <c r="H14" s="630">
        <v>0</v>
      </c>
      <c r="I14" s="630">
        <v>0</v>
      </c>
      <c r="J14" s="630">
        <v>0</v>
      </c>
      <c r="K14" s="235">
        <v>55816.343000000001</v>
      </c>
      <c r="L14" s="498" t="s">
        <v>233</v>
      </c>
      <c r="M14" s="630">
        <v>0</v>
      </c>
      <c r="N14" s="630">
        <v>0</v>
      </c>
      <c r="O14" s="630">
        <v>0</v>
      </c>
      <c r="P14" s="630">
        <v>0</v>
      </c>
      <c r="Q14" s="630">
        <v>0</v>
      </c>
      <c r="R14" s="630">
        <v>0</v>
      </c>
      <c r="S14" s="235">
        <v>55816.343000000001</v>
      </c>
      <c r="T14" s="235">
        <v>54005.105000000003</v>
      </c>
    </row>
    <row r="15" spans="2:20" ht="25.5">
      <c r="B15" s="148" t="s">
        <v>314</v>
      </c>
      <c r="C15" s="630">
        <v>0</v>
      </c>
      <c r="D15" s="630">
        <v>0</v>
      </c>
      <c r="E15" s="630">
        <v>0</v>
      </c>
      <c r="F15" s="630">
        <v>0</v>
      </c>
      <c r="G15" s="630">
        <v>0</v>
      </c>
      <c r="H15" s="235">
        <v>37979.769</v>
      </c>
      <c r="I15" s="235">
        <v>6859.4880000000003</v>
      </c>
      <c r="J15" s="630">
        <v>0</v>
      </c>
      <c r="K15" s="234">
        <v>696.80200000000002</v>
      </c>
      <c r="L15" s="235">
        <v>1382.432</v>
      </c>
      <c r="M15" s="630">
        <v>0</v>
      </c>
      <c r="N15" s="630">
        <v>0</v>
      </c>
      <c r="O15" s="630">
        <v>0</v>
      </c>
      <c r="P15" s="630">
        <v>0</v>
      </c>
      <c r="Q15" s="630">
        <v>0</v>
      </c>
      <c r="R15" s="630">
        <v>0</v>
      </c>
      <c r="S15" s="235">
        <v>46918.491000000002</v>
      </c>
      <c r="T15" s="235">
        <v>46909.601999999999</v>
      </c>
    </row>
    <row r="16" spans="2:20">
      <c r="B16" s="148" t="s">
        <v>315</v>
      </c>
      <c r="C16" s="630">
        <v>0</v>
      </c>
      <c r="D16" s="630">
        <v>0</v>
      </c>
      <c r="E16" s="630">
        <v>0</v>
      </c>
      <c r="F16" s="630">
        <v>0</v>
      </c>
      <c r="G16" s="630">
        <v>0</v>
      </c>
      <c r="H16" s="630">
        <v>0</v>
      </c>
      <c r="I16" s="630">
        <v>0</v>
      </c>
      <c r="J16" s="630">
        <v>0</v>
      </c>
      <c r="K16" s="630">
        <v>0</v>
      </c>
      <c r="L16" s="235">
        <v>2930.7829999999999</v>
      </c>
      <c r="M16" s="235">
        <v>906.32899999999995</v>
      </c>
      <c r="N16" s="630">
        <v>0</v>
      </c>
      <c r="O16" s="630">
        <v>0</v>
      </c>
      <c r="P16" s="630">
        <v>0</v>
      </c>
      <c r="Q16" s="630">
        <v>0</v>
      </c>
      <c r="R16" s="630">
        <v>0</v>
      </c>
      <c r="S16" s="235">
        <v>3837.1120000000001</v>
      </c>
      <c r="T16" s="235">
        <v>3832.1860000000001</v>
      </c>
    </row>
    <row r="17" spans="2:20" ht="25.5">
      <c r="B17" s="148" t="s">
        <v>316</v>
      </c>
      <c r="C17" s="630">
        <v>0</v>
      </c>
      <c r="D17" s="630">
        <v>0</v>
      </c>
      <c r="E17" s="630">
        <v>0</v>
      </c>
      <c r="F17" s="630">
        <v>0</v>
      </c>
      <c r="G17" s="630">
        <v>0</v>
      </c>
      <c r="H17" s="630">
        <v>0</v>
      </c>
      <c r="I17" s="630">
        <v>0</v>
      </c>
      <c r="J17" s="630">
        <v>0</v>
      </c>
      <c r="K17" s="630">
        <v>0</v>
      </c>
      <c r="L17" s="630">
        <v>0</v>
      </c>
      <c r="M17" s="235">
        <v>2414.17</v>
      </c>
      <c r="N17" s="630">
        <v>0</v>
      </c>
      <c r="O17" s="630">
        <v>0</v>
      </c>
      <c r="P17" s="630">
        <v>0</v>
      </c>
      <c r="Q17" s="630">
        <v>0</v>
      </c>
      <c r="R17" s="630">
        <v>0</v>
      </c>
      <c r="S17" s="235">
        <v>2414.17</v>
      </c>
      <c r="T17" s="235">
        <v>2414.17</v>
      </c>
    </row>
    <row r="18" spans="2:20">
      <c r="B18" s="148" t="s">
        <v>317</v>
      </c>
      <c r="C18" s="630">
        <v>0</v>
      </c>
      <c r="D18" s="630">
        <v>0</v>
      </c>
      <c r="E18" s="630">
        <v>0</v>
      </c>
      <c r="F18" s="630">
        <v>0</v>
      </c>
      <c r="G18" s="630">
        <v>0</v>
      </c>
      <c r="H18" s="630">
        <v>0</v>
      </c>
      <c r="I18" s="630">
        <v>0</v>
      </c>
      <c r="J18" s="630">
        <v>0</v>
      </c>
      <c r="K18" s="630">
        <v>0</v>
      </c>
      <c r="L18" s="630">
        <v>0</v>
      </c>
      <c r="M18" s="630">
        <v>0</v>
      </c>
      <c r="N18" s="630">
        <v>0</v>
      </c>
      <c r="O18" s="630">
        <v>0</v>
      </c>
      <c r="P18" s="630">
        <v>0</v>
      </c>
      <c r="Q18" s="630">
        <v>0</v>
      </c>
      <c r="R18" s="630">
        <v>0</v>
      </c>
      <c r="S18" s="630">
        <v>0</v>
      </c>
      <c r="T18" s="630">
        <v>0</v>
      </c>
    </row>
    <row r="19" spans="2:20" ht="25.5">
      <c r="B19" s="148" t="s">
        <v>318</v>
      </c>
      <c r="C19" s="630">
        <v>0</v>
      </c>
      <c r="D19" s="630">
        <v>0</v>
      </c>
      <c r="E19" s="630">
        <v>0</v>
      </c>
      <c r="F19" s="630">
        <v>0</v>
      </c>
      <c r="G19" s="234">
        <v>5.6609999999999996</v>
      </c>
      <c r="H19" s="630">
        <v>0</v>
      </c>
      <c r="I19" s="630">
        <v>0</v>
      </c>
      <c r="J19" s="630">
        <v>0</v>
      </c>
      <c r="K19" s="630">
        <v>0</v>
      </c>
      <c r="L19" s="513">
        <v>1.0289999999999999</v>
      </c>
      <c r="M19" s="630">
        <v>0</v>
      </c>
      <c r="N19" s="630">
        <v>0</v>
      </c>
      <c r="O19" s="630">
        <v>0</v>
      </c>
      <c r="P19" s="630">
        <v>0</v>
      </c>
      <c r="Q19" s="630">
        <v>0</v>
      </c>
      <c r="R19" s="630">
        <v>0</v>
      </c>
      <c r="S19" s="234">
        <v>6.6899999999999995</v>
      </c>
      <c r="T19" s="234">
        <v>5.8090000000000002</v>
      </c>
    </row>
    <row r="20" spans="2:20">
      <c r="B20" s="148" t="s">
        <v>319</v>
      </c>
      <c r="C20" s="630">
        <v>0</v>
      </c>
      <c r="D20" s="630">
        <v>0</v>
      </c>
      <c r="E20" s="630">
        <v>0</v>
      </c>
      <c r="F20" s="630">
        <v>0</v>
      </c>
      <c r="G20" s="630">
        <v>0</v>
      </c>
      <c r="H20" s="630">
        <v>0</v>
      </c>
      <c r="I20" s="630">
        <v>0</v>
      </c>
      <c r="J20" s="630">
        <v>0</v>
      </c>
      <c r="K20" s="630">
        <v>0</v>
      </c>
      <c r="L20" s="234">
        <v>22.939</v>
      </c>
      <c r="M20" s="630">
        <v>0</v>
      </c>
      <c r="N20" s="630">
        <v>0</v>
      </c>
      <c r="O20" s="630">
        <v>0</v>
      </c>
      <c r="P20" s="630">
        <v>0</v>
      </c>
      <c r="Q20" s="630">
        <v>0</v>
      </c>
      <c r="R20" s="630">
        <v>0</v>
      </c>
      <c r="S20" s="234">
        <v>22.939</v>
      </c>
      <c r="T20" s="234">
        <v>22.94</v>
      </c>
    </row>
    <row r="21" spans="2:20">
      <c r="B21" s="148" t="s">
        <v>435</v>
      </c>
      <c r="C21" s="235">
        <v>9817.4130000000005</v>
      </c>
      <c r="D21" s="630">
        <v>0</v>
      </c>
      <c r="E21" s="630">
        <v>0</v>
      </c>
      <c r="F21" s="630">
        <v>0</v>
      </c>
      <c r="G21" s="630">
        <v>0</v>
      </c>
      <c r="H21" s="630">
        <v>0</v>
      </c>
      <c r="I21" s="630">
        <v>0</v>
      </c>
      <c r="J21" s="630">
        <v>0</v>
      </c>
      <c r="K21" s="630">
        <v>0</v>
      </c>
      <c r="L21" s="235">
        <v>11074.311</v>
      </c>
      <c r="M21" s="630">
        <v>0</v>
      </c>
      <c r="N21" s="630">
        <v>0</v>
      </c>
      <c r="O21" s="630">
        <v>0</v>
      </c>
      <c r="P21" s="630">
        <v>0</v>
      </c>
      <c r="Q21" s="630">
        <v>0</v>
      </c>
      <c r="R21" s="630">
        <v>0</v>
      </c>
      <c r="S21" s="235">
        <v>20892.031000000003</v>
      </c>
      <c r="T21" s="235">
        <v>20727.079000000002</v>
      </c>
    </row>
    <row r="22" spans="2:20">
      <c r="B22" s="241" t="s">
        <v>355</v>
      </c>
      <c r="C22" s="630">
        <v>0</v>
      </c>
      <c r="D22" s="630">
        <v>0</v>
      </c>
      <c r="E22" s="630">
        <v>0</v>
      </c>
      <c r="F22" s="630">
        <v>0</v>
      </c>
      <c r="G22" s="630">
        <v>0</v>
      </c>
      <c r="H22" s="630">
        <v>0</v>
      </c>
      <c r="I22" s="630">
        <v>0</v>
      </c>
      <c r="J22" s="630">
        <v>0</v>
      </c>
      <c r="K22" s="630">
        <v>0</v>
      </c>
      <c r="L22" s="630">
        <v>0</v>
      </c>
      <c r="M22" s="630">
        <v>0</v>
      </c>
      <c r="N22" s="630">
        <v>0</v>
      </c>
      <c r="O22" s="630">
        <v>0</v>
      </c>
      <c r="P22" s="630">
        <v>0</v>
      </c>
      <c r="Q22" s="630">
        <v>0</v>
      </c>
      <c r="R22" s="630">
        <v>0</v>
      </c>
      <c r="S22" s="630">
        <v>0</v>
      </c>
      <c r="T22" s="630">
        <v>0</v>
      </c>
    </row>
    <row r="23" spans="2:20">
      <c r="B23" s="252" t="s">
        <v>243</v>
      </c>
      <c r="C23" s="145">
        <v>112209.59599999999</v>
      </c>
      <c r="D23" s="145">
        <v>1469.6479999999999</v>
      </c>
      <c r="E23" s="646">
        <v>0</v>
      </c>
      <c r="F23" s="646">
        <v>0</v>
      </c>
      <c r="G23" s="145">
        <v>20359.352999999999</v>
      </c>
      <c r="H23" s="145">
        <v>37979.769</v>
      </c>
      <c r="I23" s="145">
        <v>14769.483</v>
      </c>
      <c r="J23" s="646">
        <v>0</v>
      </c>
      <c r="K23" s="145">
        <v>56513.145000000004</v>
      </c>
      <c r="L23" s="145">
        <v>128857.57299999999</v>
      </c>
      <c r="M23" s="145">
        <v>3650.1379999999999</v>
      </c>
      <c r="N23" s="145">
        <v>3075.0540000000001</v>
      </c>
      <c r="O23" s="646">
        <v>0</v>
      </c>
      <c r="P23" s="646">
        <v>0</v>
      </c>
      <c r="Q23" s="646">
        <v>0</v>
      </c>
      <c r="R23" s="646">
        <v>0</v>
      </c>
      <c r="S23" s="145">
        <v>378883.75900000002</v>
      </c>
      <c r="T23" s="145">
        <v>297017.55699999997</v>
      </c>
    </row>
    <row r="24" spans="2:20">
      <c r="B24" s="743" t="s">
        <v>130</v>
      </c>
      <c r="C24" s="741"/>
      <c r="D24" s="741"/>
      <c r="E24" s="741"/>
      <c r="F24" s="741"/>
      <c r="G24" s="741"/>
      <c r="H24" s="741"/>
      <c r="I24" s="741"/>
      <c r="J24" s="741"/>
      <c r="K24" s="741"/>
      <c r="L24" s="741"/>
      <c r="M24" s="741"/>
      <c r="N24" s="741"/>
      <c r="O24" s="741"/>
      <c r="P24" s="741"/>
      <c r="Q24" s="741"/>
      <c r="R24" s="741"/>
      <c r="S24" s="741"/>
      <c r="T24" s="741"/>
    </row>
    <row r="25" spans="2:20">
      <c r="B25" s="244"/>
      <c r="C25" s="182"/>
      <c r="D25" s="183"/>
      <c r="E25" s="239"/>
      <c r="F25" s="239"/>
      <c r="G25" s="182"/>
      <c r="H25" s="182"/>
      <c r="I25" s="182"/>
      <c r="J25" s="239"/>
      <c r="K25" s="182"/>
      <c r="L25" s="182"/>
      <c r="M25" s="182"/>
      <c r="N25" s="182"/>
      <c r="O25" s="239"/>
      <c r="P25" s="239"/>
      <c r="Q25" s="183"/>
      <c r="R25" s="239"/>
      <c r="S25" s="182"/>
      <c r="T25" s="182"/>
    </row>
    <row r="26" spans="2:20">
      <c r="B26" s="736" t="s">
        <v>757</v>
      </c>
      <c r="C26" s="736"/>
      <c r="D26" s="736"/>
      <c r="E26" s="736"/>
      <c r="F26" s="736"/>
      <c r="G26" s="736"/>
      <c r="H26" s="736"/>
      <c r="I26" s="736"/>
      <c r="J26" s="736"/>
      <c r="K26" s="736"/>
      <c r="L26" s="736"/>
      <c r="M26" s="736"/>
      <c r="N26" s="736"/>
      <c r="O26" s="736"/>
      <c r="P26" s="736"/>
      <c r="Q26" s="736"/>
      <c r="R26" s="736"/>
      <c r="S26" s="736"/>
      <c r="T26" s="736"/>
    </row>
    <row r="27" spans="2:20">
      <c r="B27" s="240"/>
      <c r="C27" s="240"/>
      <c r="D27" s="240"/>
      <c r="E27" s="240"/>
      <c r="F27" s="240"/>
      <c r="G27" s="240"/>
      <c r="H27" s="240"/>
      <c r="I27" s="240"/>
      <c r="J27" s="240"/>
      <c r="K27" s="240"/>
      <c r="L27" s="240"/>
      <c r="M27" s="240"/>
      <c r="N27" s="240"/>
      <c r="O27" s="240"/>
      <c r="P27" s="240"/>
      <c r="Q27" s="240"/>
      <c r="R27" s="240"/>
      <c r="S27" s="240"/>
      <c r="T27" s="240"/>
    </row>
    <row r="28" spans="2:20">
      <c r="B28" s="240"/>
      <c r="C28" s="240"/>
      <c r="D28" s="240"/>
      <c r="E28" s="240"/>
      <c r="F28" s="240"/>
      <c r="G28" s="240"/>
      <c r="H28" s="240"/>
      <c r="I28" s="240"/>
      <c r="J28" s="240"/>
      <c r="K28" s="240"/>
      <c r="L28" s="240"/>
      <c r="M28" s="240"/>
      <c r="N28" s="240"/>
      <c r="O28" s="240"/>
      <c r="P28" s="240"/>
      <c r="Q28" s="240"/>
      <c r="R28" s="240"/>
      <c r="S28" s="240"/>
      <c r="T28" s="240"/>
    </row>
    <row r="29" spans="2:20">
      <c r="B29" s="21" t="s">
        <v>779</v>
      </c>
      <c r="C29" s="732" t="s">
        <v>436</v>
      </c>
      <c r="D29" s="732"/>
      <c r="E29" s="732"/>
      <c r="F29" s="732"/>
      <c r="G29" s="732"/>
      <c r="H29" s="732"/>
      <c r="I29" s="732"/>
      <c r="J29" s="732"/>
      <c r="K29" s="732"/>
      <c r="L29" s="732"/>
      <c r="M29" s="732"/>
      <c r="N29" s="732"/>
      <c r="O29" s="732"/>
      <c r="P29" s="732"/>
      <c r="Q29" s="732"/>
      <c r="R29" s="732"/>
      <c r="S29" s="742" t="s">
        <v>441</v>
      </c>
      <c r="T29" s="742" t="s">
        <v>438</v>
      </c>
    </row>
    <row r="30" spans="2:20" ht="33" customHeight="1">
      <c r="B30" s="279" t="s">
        <v>428</v>
      </c>
      <c r="C30" s="180">
        <v>0</v>
      </c>
      <c r="D30" s="180">
        <v>0.02</v>
      </c>
      <c r="E30" s="180">
        <v>0.04</v>
      </c>
      <c r="F30" s="180">
        <v>0.1</v>
      </c>
      <c r="G30" s="180">
        <v>0.2</v>
      </c>
      <c r="H30" s="180">
        <v>0.35</v>
      </c>
      <c r="I30" s="180">
        <v>0.5</v>
      </c>
      <c r="J30" s="180">
        <v>0.7</v>
      </c>
      <c r="K30" s="180">
        <v>0.75</v>
      </c>
      <c r="L30" s="180">
        <v>1</v>
      </c>
      <c r="M30" s="180">
        <v>1.5</v>
      </c>
      <c r="N30" s="180">
        <v>2.5</v>
      </c>
      <c r="O30" s="180">
        <v>3.7</v>
      </c>
      <c r="P30" s="180">
        <v>12.5</v>
      </c>
      <c r="Q30" s="232" t="s">
        <v>439</v>
      </c>
      <c r="R30" s="232" t="s">
        <v>440</v>
      </c>
      <c r="S30" s="742"/>
      <c r="T30" s="742"/>
    </row>
    <row r="31" spans="2:20">
      <c r="B31" s="152" t="s">
        <v>306</v>
      </c>
      <c r="C31" s="372">
        <v>102481</v>
      </c>
      <c r="D31" s="630">
        <v>0</v>
      </c>
      <c r="E31" s="630">
        <v>0</v>
      </c>
      <c r="F31" s="630">
        <v>0</v>
      </c>
      <c r="G31" s="372">
        <v>2197</v>
      </c>
      <c r="H31" s="630">
        <v>0</v>
      </c>
      <c r="I31" s="372">
        <v>4214</v>
      </c>
      <c r="J31" s="630">
        <v>0</v>
      </c>
      <c r="K31" s="630">
        <v>0</v>
      </c>
      <c r="L31" s="372">
        <v>19361</v>
      </c>
      <c r="M31" s="154">
        <v>590</v>
      </c>
      <c r="N31" s="372">
        <v>2711</v>
      </c>
      <c r="O31" s="630">
        <v>0</v>
      </c>
      <c r="P31" s="630">
        <v>0</v>
      </c>
      <c r="Q31" s="630">
        <v>0</v>
      </c>
      <c r="R31" s="630">
        <v>0</v>
      </c>
      <c r="S31" s="177">
        <v>131554</v>
      </c>
      <c r="T31" s="177">
        <v>53518</v>
      </c>
    </row>
    <row r="32" spans="2:20">
      <c r="B32" s="148" t="s">
        <v>307</v>
      </c>
      <c r="C32" s="367">
        <v>651</v>
      </c>
      <c r="D32" s="630">
        <v>0</v>
      </c>
      <c r="E32" s="630">
        <v>0</v>
      </c>
      <c r="F32" s="630">
        <v>0</v>
      </c>
      <c r="G32" s="371">
        <v>5695</v>
      </c>
      <c r="H32" s="630">
        <v>0</v>
      </c>
      <c r="I32" s="367">
        <v>67</v>
      </c>
      <c r="J32" s="630">
        <v>0</v>
      </c>
      <c r="K32" s="630">
        <v>0</v>
      </c>
      <c r="L32" s="367">
        <v>73</v>
      </c>
      <c r="M32" s="630">
        <v>0</v>
      </c>
      <c r="N32" s="630">
        <v>0</v>
      </c>
      <c r="O32" s="630">
        <v>0</v>
      </c>
      <c r="P32" s="630">
        <v>0</v>
      </c>
      <c r="Q32" s="630">
        <v>0</v>
      </c>
      <c r="R32" s="630">
        <v>0</v>
      </c>
      <c r="S32" s="371">
        <v>6486</v>
      </c>
      <c r="T32" s="371">
        <v>6486</v>
      </c>
    </row>
    <row r="33" spans="2:20">
      <c r="B33" s="148" t="s">
        <v>308</v>
      </c>
      <c r="C33" s="367">
        <v>75</v>
      </c>
      <c r="D33" s="630">
        <v>0</v>
      </c>
      <c r="E33" s="630">
        <v>0</v>
      </c>
      <c r="F33" s="630">
        <v>0</v>
      </c>
      <c r="G33" s="371">
        <v>1097</v>
      </c>
      <c r="H33" s="630">
        <v>0</v>
      </c>
      <c r="I33" s="367">
        <v>211</v>
      </c>
      <c r="J33" s="630">
        <v>0</v>
      </c>
      <c r="K33" s="630">
        <v>0</v>
      </c>
      <c r="L33" s="367">
        <v>283</v>
      </c>
      <c r="M33" s="367">
        <v>30</v>
      </c>
      <c r="N33" s="630">
        <v>0</v>
      </c>
      <c r="O33" s="630">
        <v>0</v>
      </c>
      <c r="P33" s="630">
        <v>0</v>
      </c>
      <c r="Q33" s="630">
        <v>0</v>
      </c>
      <c r="R33" s="630">
        <v>0</v>
      </c>
      <c r="S33" s="371">
        <v>1697</v>
      </c>
      <c r="T33" s="367">
        <v>635</v>
      </c>
    </row>
    <row r="34" spans="2:20">
      <c r="B34" s="148" t="s">
        <v>309</v>
      </c>
      <c r="C34" s="367">
        <v>163</v>
      </c>
      <c r="D34" s="630">
        <v>0</v>
      </c>
      <c r="E34" s="630">
        <v>0</v>
      </c>
      <c r="F34" s="630">
        <v>0</v>
      </c>
      <c r="G34" s="630">
        <v>0</v>
      </c>
      <c r="H34" s="630">
        <v>0</v>
      </c>
      <c r="I34" s="367">
        <v>27</v>
      </c>
      <c r="J34" s="630">
        <v>0</v>
      </c>
      <c r="K34" s="630">
        <v>0</v>
      </c>
      <c r="L34" s="630">
        <v>0</v>
      </c>
      <c r="M34" s="630">
        <v>0</v>
      </c>
      <c r="N34" s="630">
        <v>0</v>
      </c>
      <c r="O34" s="630">
        <v>0</v>
      </c>
      <c r="P34" s="630">
        <v>0</v>
      </c>
      <c r="Q34" s="630">
        <v>0</v>
      </c>
      <c r="R34" s="630">
        <v>0</v>
      </c>
      <c r="S34" s="367">
        <v>191</v>
      </c>
      <c r="T34" s="367">
        <v>72</v>
      </c>
    </row>
    <row r="35" spans="2:20">
      <c r="B35" s="148" t="s">
        <v>310</v>
      </c>
      <c r="C35" s="367">
        <v>1</v>
      </c>
      <c r="D35" s="630">
        <v>0</v>
      </c>
      <c r="E35" s="630">
        <v>0</v>
      </c>
      <c r="F35" s="630">
        <v>0</v>
      </c>
      <c r="G35" s="630">
        <v>0</v>
      </c>
      <c r="H35" s="630">
        <v>0</v>
      </c>
      <c r="I35" s="366" t="s">
        <v>233</v>
      </c>
      <c r="J35" s="630">
        <v>0</v>
      </c>
      <c r="K35" s="630">
        <v>0</v>
      </c>
      <c r="L35" s="630">
        <v>0</v>
      </c>
      <c r="M35" s="630">
        <v>0</v>
      </c>
      <c r="N35" s="630">
        <v>0</v>
      </c>
      <c r="O35" s="630">
        <v>0</v>
      </c>
      <c r="P35" s="630">
        <v>0</v>
      </c>
      <c r="Q35" s="630">
        <v>0</v>
      </c>
      <c r="R35" s="630">
        <v>0</v>
      </c>
      <c r="S35" s="367">
        <v>1</v>
      </c>
      <c r="T35" s="513">
        <v>9.9999999999999995E-7</v>
      </c>
    </row>
    <row r="36" spans="2:20">
      <c r="B36" s="148" t="s">
        <v>311</v>
      </c>
      <c r="C36" s="630">
        <v>0</v>
      </c>
      <c r="D36" s="367">
        <v>356</v>
      </c>
      <c r="E36" s="366" t="s">
        <v>233</v>
      </c>
      <c r="F36" s="366" t="s">
        <v>233</v>
      </c>
      <c r="G36" s="371">
        <v>8630</v>
      </c>
      <c r="H36" s="630">
        <v>0</v>
      </c>
      <c r="I36" s="371">
        <v>1027</v>
      </c>
      <c r="J36" s="630">
        <v>0</v>
      </c>
      <c r="K36" s="630">
        <v>0</v>
      </c>
      <c r="L36" s="371">
        <v>2193</v>
      </c>
      <c r="M36" s="630">
        <v>0</v>
      </c>
      <c r="N36" s="630">
        <v>0</v>
      </c>
      <c r="O36" s="630">
        <v>0</v>
      </c>
      <c r="P36" s="630">
        <v>0</v>
      </c>
      <c r="Q36" s="630">
        <v>0</v>
      </c>
      <c r="R36" s="630">
        <v>0</v>
      </c>
      <c r="S36" s="371">
        <v>12207</v>
      </c>
      <c r="T36" s="371">
        <v>11561</v>
      </c>
    </row>
    <row r="37" spans="2:20">
      <c r="B37" s="148" t="s">
        <v>312</v>
      </c>
      <c r="C37" s="630">
        <v>0</v>
      </c>
      <c r="D37" s="630">
        <v>0</v>
      </c>
      <c r="E37" s="630">
        <v>0</v>
      </c>
      <c r="F37" s="630">
        <v>0</v>
      </c>
      <c r="G37" s="367">
        <v>351</v>
      </c>
      <c r="H37" s="630">
        <v>0</v>
      </c>
      <c r="I37" s="367">
        <v>298</v>
      </c>
      <c r="J37" s="630">
        <v>0</v>
      </c>
      <c r="K37" s="630">
        <v>0</v>
      </c>
      <c r="L37" s="371">
        <v>90870</v>
      </c>
      <c r="M37" s="367">
        <v>290</v>
      </c>
      <c r="N37" s="630">
        <v>0</v>
      </c>
      <c r="O37" s="630">
        <v>0</v>
      </c>
      <c r="P37" s="630">
        <v>0</v>
      </c>
      <c r="Q37" s="630">
        <v>0</v>
      </c>
      <c r="R37" s="630">
        <v>0</v>
      </c>
      <c r="S37" s="371">
        <v>91808</v>
      </c>
      <c r="T37" s="371">
        <v>91427</v>
      </c>
    </row>
    <row r="38" spans="2:20">
      <c r="B38" s="148" t="s">
        <v>313</v>
      </c>
      <c r="C38" s="630">
        <v>0</v>
      </c>
      <c r="D38" s="630">
        <v>0</v>
      </c>
      <c r="E38" s="630">
        <v>0</v>
      </c>
      <c r="F38" s="630">
        <v>0</v>
      </c>
      <c r="G38" s="630">
        <v>0</v>
      </c>
      <c r="H38" s="630">
        <v>0</v>
      </c>
      <c r="I38" s="630">
        <v>0</v>
      </c>
      <c r="J38" s="630">
        <v>0</v>
      </c>
      <c r="K38" s="371">
        <v>55595</v>
      </c>
      <c r="L38" s="630">
        <v>0</v>
      </c>
      <c r="M38" s="630">
        <v>0</v>
      </c>
      <c r="N38" s="630">
        <v>0</v>
      </c>
      <c r="O38" s="630">
        <v>0</v>
      </c>
      <c r="P38" s="630">
        <v>0</v>
      </c>
      <c r="Q38" s="630">
        <v>0</v>
      </c>
      <c r="R38" s="630">
        <v>0</v>
      </c>
      <c r="S38" s="371">
        <v>55595</v>
      </c>
      <c r="T38" s="371">
        <v>55435</v>
      </c>
    </row>
    <row r="39" spans="2:20" ht="25.5">
      <c r="B39" s="148" t="s">
        <v>314</v>
      </c>
      <c r="C39" s="630">
        <v>0</v>
      </c>
      <c r="D39" s="630">
        <v>0</v>
      </c>
      <c r="E39" s="630">
        <v>0</v>
      </c>
      <c r="F39" s="630">
        <v>0</v>
      </c>
      <c r="G39" s="630">
        <v>0</v>
      </c>
      <c r="H39" s="371">
        <v>37695</v>
      </c>
      <c r="I39" s="371">
        <v>7427</v>
      </c>
      <c r="J39" s="630">
        <v>0</v>
      </c>
      <c r="K39" s="367">
        <v>630</v>
      </c>
      <c r="L39" s="371">
        <v>2989</v>
      </c>
      <c r="M39" s="630">
        <v>0</v>
      </c>
      <c r="N39" s="630">
        <v>0</v>
      </c>
      <c r="O39" s="630">
        <v>0</v>
      </c>
      <c r="P39" s="630">
        <v>0</v>
      </c>
      <c r="Q39" s="630">
        <v>0</v>
      </c>
      <c r="R39" s="630">
        <v>0</v>
      </c>
      <c r="S39" s="371">
        <v>48740</v>
      </c>
      <c r="T39" s="371">
        <v>48732</v>
      </c>
    </row>
    <row r="40" spans="2:20">
      <c r="B40" s="148" t="s">
        <v>315</v>
      </c>
      <c r="C40" s="630">
        <v>0</v>
      </c>
      <c r="D40" s="630">
        <v>0</v>
      </c>
      <c r="E40" s="630">
        <v>0</v>
      </c>
      <c r="F40" s="630">
        <v>0</v>
      </c>
      <c r="G40" s="630">
        <v>0</v>
      </c>
      <c r="H40" s="630">
        <v>0</v>
      </c>
      <c r="I40" s="630">
        <v>0</v>
      </c>
      <c r="J40" s="630">
        <v>0</v>
      </c>
      <c r="K40" s="630">
        <v>0</v>
      </c>
      <c r="L40" s="371">
        <v>3555</v>
      </c>
      <c r="M40" s="371">
        <v>1128</v>
      </c>
      <c r="N40" s="630">
        <v>0</v>
      </c>
      <c r="O40" s="630">
        <v>0</v>
      </c>
      <c r="P40" s="630">
        <v>0</v>
      </c>
      <c r="Q40" s="630">
        <v>0</v>
      </c>
      <c r="R40" s="630">
        <v>0</v>
      </c>
      <c r="S40" s="371">
        <v>4683</v>
      </c>
      <c r="T40" s="371">
        <v>4681</v>
      </c>
    </row>
    <row r="41" spans="2:20" ht="25.5">
      <c r="B41" s="148" t="s">
        <v>316</v>
      </c>
      <c r="C41" s="630">
        <v>0</v>
      </c>
      <c r="D41" s="630">
        <v>0</v>
      </c>
      <c r="E41" s="630">
        <v>0</v>
      </c>
      <c r="F41" s="630">
        <v>0</v>
      </c>
      <c r="G41" s="630">
        <v>0</v>
      </c>
      <c r="H41" s="630">
        <v>0</v>
      </c>
      <c r="I41" s="630">
        <v>0</v>
      </c>
      <c r="J41" s="630">
        <v>0</v>
      </c>
      <c r="K41" s="630">
        <v>0</v>
      </c>
      <c r="L41" s="630">
        <v>0</v>
      </c>
      <c r="M41" s="371">
        <v>2463</v>
      </c>
      <c r="N41" s="630">
        <v>0</v>
      </c>
      <c r="O41" s="630">
        <v>0</v>
      </c>
      <c r="P41" s="630">
        <v>0</v>
      </c>
      <c r="Q41" s="630">
        <v>0</v>
      </c>
      <c r="R41" s="630">
        <v>0</v>
      </c>
      <c r="S41" s="371">
        <v>2463</v>
      </c>
      <c r="T41" s="371">
        <v>2463</v>
      </c>
    </row>
    <row r="42" spans="2:20">
      <c r="B42" s="148" t="s">
        <v>317</v>
      </c>
      <c r="C42" s="630">
        <v>0</v>
      </c>
      <c r="D42" s="630">
        <v>0</v>
      </c>
      <c r="E42" s="630">
        <v>0</v>
      </c>
      <c r="F42" s="630">
        <v>0</v>
      </c>
      <c r="G42" s="630">
        <v>0</v>
      </c>
      <c r="H42" s="630">
        <v>0</v>
      </c>
      <c r="I42" s="630">
        <v>0</v>
      </c>
      <c r="J42" s="630">
        <v>0</v>
      </c>
      <c r="K42" s="630">
        <v>0</v>
      </c>
      <c r="L42" s="630">
        <v>0</v>
      </c>
      <c r="M42" s="630">
        <v>0</v>
      </c>
      <c r="N42" s="630">
        <v>0</v>
      </c>
      <c r="O42" s="630">
        <v>0</v>
      </c>
      <c r="P42" s="630">
        <v>0</v>
      </c>
      <c r="Q42" s="630">
        <v>0</v>
      </c>
      <c r="R42" s="630">
        <v>0</v>
      </c>
      <c r="S42" s="630">
        <v>0</v>
      </c>
      <c r="T42" s="630">
        <v>0</v>
      </c>
    </row>
    <row r="43" spans="2:20" ht="25.5">
      <c r="B43" s="148" t="s">
        <v>318</v>
      </c>
      <c r="C43" s="630">
        <v>0</v>
      </c>
      <c r="D43" s="630">
        <v>0</v>
      </c>
      <c r="E43" s="630">
        <v>0</v>
      </c>
      <c r="F43" s="630">
        <v>0</v>
      </c>
      <c r="G43" s="367">
        <v>25</v>
      </c>
      <c r="H43" s="630">
        <v>0</v>
      </c>
      <c r="I43" s="630">
        <v>0</v>
      </c>
      <c r="J43" s="630">
        <v>0</v>
      </c>
      <c r="K43" s="630">
        <v>0</v>
      </c>
      <c r="L43" s="630">
        <v>0</v>
      </c>
      <c r="M43" s="630">
        <v>0</v>
      </c>
      <c r="N43" s="630">
        <v>0</v>
      </c>
      <c r="O43" s="630">
        <v>0</v>
      </c>
      <c r="P43" s="630">
        <v>0</v>
      </c>
      <c r="Q43" s="630">
        <v>0</v>
      </c>
      <c r="R43" s="630">
        <v>0</v>
      </c>
      <c r="S43" s="367">
        <v>25</v>
      </c>
      <c r="T43" s="367">
        <v>24</v>
      </c>
    </row>
    <row r="44" spans="2:20">
      <c r="B44" s="148" t="s">
        <v>319</v>
      </c>
      <c r="C44" s="630">
        <v>0</v>
      </c>
      <c r="D44" s="630">
        <v>0</v>
      </c>
      <c r="E44" s="630">
        <v>0</v>
      </c>
      <c r="F44" s="630">
        <v>0</v>
      </c>
      <c r="G44" s="630">
        <v>0</v>
      </c>
      <c r="H44" s="630">
        <v>0</v>
      </c>
      <c r="I44" s="630">
        <v>0</v>
      </c>
      <c r="J44" s="630">
        <v>0</v>
      </c>
      <c r="K44" s="630">
        <v>0</v>
      </c>
      <c r="L44" s="367">
        <v>24</v>
      </c>
      <c r="M44" s="630">
        <v>0</v>
      </c>
      <c r="N44" s="630">
        <v>0</v>
      </c>
      <c r="O44" s="630">
        <v>0</v>
      </c>
      <c r="P44" s="630">
        <v>0</v>
      </c>
      <c r="Q44" s="630">
        <v>0</v>
      </c>
      <c r="R44" s="630">
        <v>0</v>
      </c>
      <c r="S44" s="367">
        <v>24</v>
      </c>
      <c r="T44" s="367">
        <v>24</v>
      </c>
    </row>
    <row r="45" spans="2:20">
      <c r="B45" s="148" t="s">
        <v>435</v>
      </c>
      <c r="C45" s="371">
        <v>10630</v>
      </c>
      <c r="D45" s="630">
        <v>0</v>
      </c>
      <c r="E45" s="630">
        <v>0</v>
      </c>
      <c r="F45" s="630">
        <v>0</v>
      </c>
      <c r="G45" s="367">
        <v>5</v>
      </c>
      <c r="H45" s="630">
        <v>0</v>
      </c>
      <c r="I45" s="630">
        <v>0</v>
      </c>
      <c r="J45" s="630">
        <v>0</v>
      </c>
      <c r="K45" s="630">
        <v>0</v>
      </c>
      <c r="L45" s="371">
        <v>11714</v>
      </c>
      <c r="M45" s="630">
        <v>0</v>
      </c>
      <c r="N45" s="630">
        <v>0</v>
      </c>
      <c r="O45" s="630">
        <v>0</v>
      </c>
      <c r="P45" s="630">
        <v>0</v>
      </c>
      <c r="Q45" s="367">
        <v>6</v>
      </c>
      <c r="R45" s="630">
        <v>0</v>
      </c>
      <c r="S45" s="371">
        <v>22356</v>
      </c>
      <c r="T45" s="371">
        <v>22241</v>
      </c>
    </row>
    <row r="46" spans="2:20">
      <c r="B46" s="241" t="s">
        <v>355</v>
      </c>
      <c r="C46" s="630">
        <v>0</v>
      </c>
      <c r="D46" s="630">
        <v>0</v>
      </c>
      <c r="E46" s="630">
        <v>0</v>
      </c>
      <c r="F46" s="630">
        <v>0</v>
      </c>
      <c r="G46" s="630">
        <v>0</v>
      </c>
      <c r="H46" s="630">
        <v>0</v>
      </c>
      <c r="I46" s="630">
        <v>0</v>
      </c>
      <c r="J46" s="630">
        <v>0</v>
      </c>
      <c r="K46" s="630">
        <v>0</v>
      </c>
      <c r="L46" s="630">
        <v>0</v>
      </c>
      <c r="M46" s="630">
        <v>0</v>
      </c>
      <c r="N46" s="630">
        <v>0</v>
      </c>
      <c r="O46" s="630">
        <v>0</v>
      </c>
      <c r="P46" s="630">
        <v>0</v>
      </c>
      <c r="Q46" s="630">
        <v>0</v>
      </c>
      <c r="R46" s="630">
        <v>0</v>
      </c>
      <c r="S46" s="630">
        <v>0</v>
      </c>
      <c r="T46" s="630">
        <v>0</v>
      </c>
    </row>
    <row r="47" spans="2:20">
      <c r="B47" s="252" t="s">
        <v>243</v>
      </c>
      <c r="C47" s="145">
        <v>114002</v>
      </c>
      <c r="D47" s="178">
        <v>356</v>
      </c>
      <c r="E47" s="646">
        <v>0</v>
      </c>
      <c r="F47" s="646">
        <v>0</v>
      </c>
      <c r="G47" s="145">
        <v>18000</v>
      </c>
      <c r="H47" s="145">
        <v>37695</v>
      </c>
      <c r="I47" s="145">
        <v>13272</v>
      </c>
      <c r="J47" s="646">
        <v>0</v>
      </c>
      <c r="K47" s="145">
        <v>56225</v>
      </c>
      <c r="L47" s="145">
        <v>131062</v>
      </c>
      <c r="M47" s="145">
        <v>4501</v>
      </c>
      <c r="N47" s="145">
        <v>2711</v>
      </c>
      <c r="O47" s="646">
        <v>0</v>
      </c>
      <c r="P47" s="646">
        <v>0</v>
      </c>
      <c r="Q47" s="178">
        <v>6</v>
      </c>
      <c r="R47" s="646">
        <v>0</v>
      </c>
      <c r="S47" s="145">
        <v>377830</v>
      </c>
      <c r="T47" s="145">
        <v>297297</v>
      </c>
    </row>
    <row r="48" spans="2:20" ht="21.75" customHeight="1" thickBot="1">
      <c r="B48" s="743" t="s">
        <v>131</v>
      </c>
      <c r="C48" s="741"/>
      <c r="D48" s="741"/>
      <c r="E48" s="741"/>
      <c r="F48" s="741"/>
      <c r="G48" s="741"/>
      <c r="H48" s="741"/>
      <c r="I48" s="741"/>
      <c r="J48" s="741"/>
      <c r="K48" s="741"/>
      <c r="L48" s="741"/>
      <c r="M48" s="741"/>
      <c r="N48" s="741"/>
      <c r="O48" s="741"/>
      <c r="P48" s="741"/>
      <c r="Q48" s="741"/>
      <c r="R48" s="741"/>
      <c r="S48" s="741"/>
      <c r="T48" s="741"/>
    </row>
    <row r="49" spans="19:20">
      <c r="S49" s="694" t="s">
        <v>930</v>
      </c>
      <c r="T49" s="695"/>
    </row>
    <row r="50" spans="19:20" ht="13.5" thickBot="1">
      <c r="S50" s="696"/>
      <c r="T50" s="697"/>
    </row>
  </sheetData>
  <mergeCells count="11">
    <mergeCell ref="S49:T50"/>
    <mergeCell ref="B48:T48"/>
    <mergeCell ref="S29:S30"/>
    <mergeCell ref="T29:T30"/>
    <mergeCell ref="C29:R29"/>
    <mergeCell ref="B2:T2"/>
    <mergeCell ref="S5:S6"/>
    <mergeCell ref="T5:T6"/>
    <mergeCell ref="B26:T26"/>
    <mergeCell ref="B24:T24"/>
    <mergeCell ref="C5:R5"/>
  </mergeCells>
  <hyperlinks>
    <hyperlink ref="S49:T50" location="'Índice de tablas'!B2" display="HOM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N193"/>
  <sheetViews>
    <sheetView showGridLines="0" zoomScale="70" zoomScaleNormal="70" workbookViewId="0">
      <selection activeCell="L192" sqref="L192:M193"/>
    </sheetView>
  </sheetViews>
  <sheetFormatPr baseColWidth="10" defaultColWidth="9" defaultRowHeight="12.75"/>
  <cols>
    <col min="1" max="1" width="9" style="26"/>
    <col min="2" max="2" width="54.83203125" style="26" customWidth="1"/>
    <col min="3" max="3" width="20.6640625" style="26" customWidth="1"/>
    <col min="4" max="4" width="25.83203125" style="26" customWidth="1"/>
    <col min="5" max="5" width="21.5" style="26" customWidth="1"/>
    <col min="6" max="6" width="17.33203125" style="26" customWidth="1"/>
    <col min="7" max="7" width="12.83203125" style="26" customWidth="1"/>
    <col min="8" max="8" width="14.6640625" style="26" customWidth="1"/>
    <col min="9" max="9" width="11.83203125" style="26" customWidth="1"/>
    <col min="10" max="10" width="22" style="26" customWidth="1"/>
    <col min="11" max="11" width="11.83203125" style="26" customWidth="1"/>
    <col min="12" max="12" width="18" style="26" customWidth="1"/>
    <col min="13" max="13" width="11.83203125" style="26" customWidth="1"/>
    <col min="14" max="14" width="14.33203125" style="26" customWidth="1"/>
    <col min="15" max="16384" width="9" style="26"/>
  </cols>
  <sheetData>
    <row r="2" spans="2:14">
      <c r="B2" s="745" t="s">
        <v>813</v>
      </c>
      <c r="C2" s="745"/>
      <c r="D2" s="745"/>
      <c r="E2" s="745"/>
      <c r="F2" s="745"/>
      <c r="G2" s="745"/>
      <c r="H2" s="745"/>
      <c r="I2" s="745"/>
      <c r="J2" s="745"/>
      <c r="K2" s="745"/>
      <c r="L2" s="745"/>
      <c r="M2" s="745"/>
      <c r="N2" s="745"/>
    </row>
    <row r="3" spans="2:14">
      <c r="B3" s="192"/>
      <c r="C3" s="192"/>
      <c r="D3" s="192"/>
      <c r="E3" s="192"/>
      <c r="F3" s="192"/>
      <c r="G3" s="192"/>
      <c r="H3" s="192"/>
      <c r="I3" s="192"/>
      <c r="J3" s="192"/>
      <c r="K3" s="192"/>
      <c r="L3" s="192"/>
      <c r="M3" s="192"/>
      <c r="N3" s="192"/>
    </row>
    <row r="4" spans="2:14">
      <c r="B4" s="192"/>
      <c r="C4" s="192"/>
      <c r="D4" s="192"/>
      <c r="E4" s="192"/>
      <c r="F4" s="192"/>
      <c r="G4" s="192"/>
      <c r="H4" s="192"/>
      <c r="I4" s="192"/>
      <c r="J4" s="192"/>
      <c r="K4" s="192"/>
      <c r="L4" s="192"/>
      <c r="M4" s="192"/>
      <c r="N4" s="192"/>
    </row>
    <row r="5" spans="2:14" ht="14.25">
      <c r="B5" s="452" t="s">
        <v>814</v>
      </c>
      <c r="C5" s="192"/>
      <c r="D5" s="192"/>
      <c r="E5" s="192"/>
      <c r="F5" s="192"/>
      <c r="G5" s="192"/>
      <c r="H5" s="192"/>
      <c r="I5" s="192"/>
      <c r="J5" s="192"/>
      <c r="K5" s="192"/>
      <c r="L5" s="192"/>
      <c r="M5" s="192"/>
      <c r="N5" s="192"/>
    </row>
    <row r="6" spans="2:14" s="21" customFormat="1" ht="63.75">
      <c r="B6" s="503" t="s">
        <v>815</v>
      </c>
      <c r="C6" s="462" t="s">
        <v>453</v>
      </c>
      <c r="D6" s="462" t="s">
        <v>454</v>
      </c>
      <c r="E6" s="463" t="s">
        <v>455</v>
      </c>
      <c r="F6" s="463" t="s">
        <v>456</v>
      </c>
      <c r="G6" s="463" t="s">
        <v>457</v>
      </c>
      <c r="H6" s="462" t="s">
        <v>458</v>
      </c>
      <c r="I6" s="463" t="s">
        <v>459</v>
      </c>
      <c r="J6" s="452" t="s">
        <v>460</v>
      </c>
      <c r="K6" s="462" t="s">
        <v>431</v>
      </c>
      <c r="L6" s="462" t="s">
        <v>461</v>
      </c>
      <c r="M6" s="462" t="s">
        <v>462</v>
      </c>
      <c r="N6" s="462" t="s">
        <v>463</v>
      </c>
    </row>
    <row r="7" spans="2:14">
      <c r="B7" s="194" t="s">
        <v>464</v>
      </c>
      <c r="C7" s="647">
        <v>0</v>
      </c>
      <c r="D7" s="647">
        <v>0</v>
      </c>
      <c r="E7" s="647">
        <v>0</v>
      </c>
      <c r="F7" s="647">
        <v>0</v>
      </c>
      <c r="G7" s="647">
        <v>0</v>
      </c>
      <c r="H7" s="647">
        <v>0</v>
      </c>
      <c r="I7" s="647">
        <v>0</v>
      </c>
      <c r="J7" s="660"/>
      <c r="K7" s="647">
        <v>0</v>
      </c>
      <c r="L7" s="647">
        <v>0</v>
      </c>
      <c r="M7" s="647">
        <v>0</v>
      </c>
      <c r="N7" s="647">
        <v>0</v>
      </c>
    </row>
    <row r="8" spans="2:14">
      <c r="B8" s="196" t="s">
        <v>465</v>
      </c>
      <c r="C8" s="195">
        <v>205711.212</v>
      </c>
      <c r="D8" s="195">
        <v>85113.560000000012</v>
      </c>
      <c r="E8" s="297">
        <v>0.42477214181827255</v>
      </c>
      <c r="F8" s="195">
        <v>224172.85099999997</v>
      </c>
      <c r="G8" s="297">
        <v>5.3268048014574548E-2</v>
      </c>
      <c r="H8" s="195">
        <v>11247622</v>
      </c>
      <c r="I8" s="297">
        <v>0.34530629153901449</v>
      </c>
      <c r="J8" s="661"/>
      <c r="K8" s="195">
        <v>83232.627999999997</v>
      </c>
      <c r="L8" s="297">
        <v>0.37128772564881202</v>
      </c>
      <c r="M8" s="195">
        <v>4291.1220000000003</v>
      </c>
      <c r="N8" s="197">
        <v>-5921.1009999999997</v>
      </c>
    </row>
    <row r="9" spans="2:14">
      <c r="B9" s="198" t="s">
        <v>466</v>
      </c>
      <c r="C9" s="199">
        <v>4751.4400000000005</v>
      </c>
      <c r="D9" s="200">
        <v>341.2</v>
      </c>
      <c r="E9" s="298">
        <v>0.49526656869675839</v>
      </c>
      <c r="F9" s="199">
        <v>6570.8680000000004</v>
      </c>
      <c r="G9" s="298">
        <v>6.9669633452947143E-3</v>
      </c>
      <c r="H9" s="200">
        <v>117</v>
      </c>
      <c r="I9" s="298">
        <v>0.28392748571644416</v>
      </c>
      <c r="J9" s="659">
        <v>65.00000449999996</v>
      </c>
      <c r="K9" s="200">
        <v>425.4</v>
      </c>
      <c r="L9" s="298">
        <v>6.4740305238212059E-2</v>
      </c>
      <c r="M9" s="200">
        <v>14.393000000000001</v>
      </c>
      <c r="N9" s="201">
        <v>-9.8019999999999996</v>
      </c>
    </row>
    <row r="10" spans="2:14">
      <c r="B10" s="202" t="s">
        <v>133</v>
      </c>
      <c r="C10" s="203">
        <v>4125.6180000000004</v>
      </c>
      <c r="D10" s="204">
        <v>127.703</v>
      </c>
      <c r="E10" s="299">
        <v>0.49427494689955254</v>
      </c>
      <c r="F10" s="203">
        <v>6221.4690000000001</v>
      </c>
      <c r="G10" s="299">
        <v>3.2082074963163837E-4</v>
      </c>
      <c r="H10" s="204">
        <v>31</v>
      </c>
      <c r="I10" s="299">
        <v>0.27713985269346514</v>
      </c>
      <c r="J10" s="204">
        <v>67.63733074226802</v>
      </c>
      <c r="K10" s="204">
        <v>289.17899999999997</v>
      </c>
      <c r="L10" s="299">
        <v>4.6480823098210403E-2</v>
      </c>
      <c r="M10" s="204">
        <v>0.72299999999999998</v>
      </c>
      <c r="N10" s="205">
        <v>-6.53</v>
      </c>
    </row>
    <row r="11" spans="2:14">
      <c r="B11" s="206" t="s">
        <v>134</v>
      </c>
      <c r="C11" s="234">
        <v>89.24</v>
      </c>
      <c r="D11" s="234">
        <v>76.091999999999999</v>
      </c>
      <c r="E11" s="300">
        <v>0.49994370594990578</v>
      </c>
      <c r="F11" s="234">
        <v>176.86699999999999</v>
      </c>
      <c r="G11" s="300">
        <v>2.0247561930716298E-3</v>
      </c>
      <c r="H11" s="234">
        <v>15</v>
      </c>
      <c r="I11" s="300">
        <v>0.42441858687465728</v>
      </c>
      <c r="J11" s="234">
        <v>57.509965615384615</v>
      </c>
      <c r="K11" s="234">
        <v>18.911999999999999</v>
      </c>
      <c r="L11" s="300">
        <v>0.10692780450847247</v>
      </c>
      <c r="M11" s="234" t="s">
        <v>14</v>
      </c>
      <c r="N11" s="253" t="s">
        <v>14</v>
      </c>
    </row>
    <row r="12" spans="2:14">
      <c r="B12" s="206" t="s">
        <v>135</v>
      </c>
      <c r="C12" s="234">
        <v>8.9930000000000003</v>
      </c>
      <c r="D12" s="234">
        <v>2.8809999999999998</v>
      </c>
      <c r="E12" s="300">
        <v>0.46131699846860641</v>
      </c>
      <c r="F12" s="234">
        <v>48.37</v>
      </c>
      <c r="G12" s="300">
        <v>2.784798182964648E-3</v>
      </c>
      <c r="H12" s="234">
        <v>4</v>
      </c>
      <c r="I12" s="300">
        <v>0.44057807563262358</v>
      </c>
      <c r="J12" s="234">
        <v>50.197490199999997</v>
      </c>
      <c r="K12" s="234">
        <v>3.6120000000000001</v>
      </c>
      <c r="L12" s="300">
        <v>7.4674384949348777E-2</v>
      </c>
      <c r="M12" s="234" t="s">
        <v>14</v>
      </c>
      <c r="N12" s="253" t="s">
        <v>14</v>
      </c>
    </row>
    <row r="13" spans="2:14">
      <c r="B13" s="206" t="s">
        <v>136</v>
      </c>
      <c r="C13" s="234">
        <v>70.558999999999997</v>
      </c>
      <c r="D13" s="630">
        <v>0</v>
      </c>
      <c r="E13" s="300">
        <v>0.47257383966244726</v>
      </c>
      <c r="F13" s="234">
        <v>0.81599999999999995</v>
      </c>
      <c r="G13" s="300">
        <v>5.1030495343137253E-3</v>
      </c>
      <c r="H13" s="234">
        <v>9</v>
      </c>
      <c r="I13" s="300">
        <v>0.32969988992647054</v>
      </c>
      <c r="J13" s="234">
        <v>54.907744200000003</v>
      </c>
      <c r="K13" s="630">
        <v>0</v>
      </c>
      <c r="L13" s="300">
        <v>0.50980392156862742</v>
      </c>
      <c r="M13" s="495" t="s">
        <v>14</v>
      </c>
      <c r="N13" s="373" t="s">
        <v>14</v>
      </c>
    </row>
    <row r="14" spans="2:14">
      <c r="B14" s="206" t="s">
        <v>137</v>
      </c>
      <c r="C14" s="234">
        <v>24.311</v>
      </c>
      <c r="D14" s="234">
        <v>20.56</v>
      </c>
      <c r="E14" s="300">
        <v>0.4995633187772926</v>
      </c>
      <c r="F14" s="234">
        <v>2.0190000000000001</v>
      </c>
      <c r="G14" s="300">
        <v>1.5000718053491829E-2</v>
      </c>
      <c r="H14" s="234">
        <v>7</v>
      </c>
      <c r="I14" s="300">
        <v>0.27082713986131746</v>
      </c>
      <c r="J14" s="234">
        <v>42.191857400000004</v>
      </c>
      <c r="K14" s="234">
        <v>1.1839999999999999</v>
      </c>
      <c r="L14" s="300">
        <v>0.58642892521050016</v>
      </c>
      <c r="M14" s="495" t="s">
        <v>14</v>
      </c>
      <c r="N14" s="373" t="s">
        <v>14</v>
      </c>
    </row>
    <row r="15" spans="2:14">
      <c r="B15" s="206" t="s">
        <v>138</v>
      </c>
      <c r="C15" s="234">
        <v>221.13900000000001</v>
      </c>
      <c r="D15" s="234">
        <v>97.588999999999999</v>
      </c>
      <c r="E15" s="300">
        <v>0.50091663029244871</v>
      </c>
      <c r="F15" s="234">
        <v>78.778000000000006</v>
      </c>
      <c r="G15" s="300">
        <v>4.4903985594201425E-2</v>
      </c>
      <c r="H15" s="234">
        <v>33</v>
      </c>
      <c r="I15" s="300">
        <v>0.40192475315938458</v>
      </c>
      <c r="J15" s="234">
        <v>67.921758142857144</v>
      </c>
      <c r="K15" s="234">
        <v>103.3</v>
      </c>
      <c r="L15" s="300">
        <v>1.3112797989286347</v>
      </c>
      <c r="M15" s="234">
        <v>1.43</v>
      </c>
      <c r="N15" s="253">
        <v>-0.503</v>
      </c>
    </row>
    <row r="16" spans="2:14">
      <c r="B16" s="206" t="s">
        <v>139</v>
      </c>
      <c r="C16" s="513">
        <v>0.997</v>
      </c>
      <c r="D16" s="234">
        <v>7.1470000000000002</v>
      </c>
      <c r="E16" s="300">
        <v>0.5027284175178397</v>
      </c>
      <c r="F16" s="234">
        <v>3.593</v>
      </c>
      <c r="G16" s="300">
        <v>0.21216537638741997</v>
      </c>
      <c r="H16" s="234">
        <v>3</v>
      </c>
      <c r="I16" s="300">
        <v>0.19615912326189813</v>
      </c>
      <c r="J16" s="234">
        <v>24.655428999999998</v>
      </c>
      <c r="K16" s="234">
        <v>3.6320000000000001</v>
      </c>
      <c r="L16" s="300">
        <v>1.0108544391873087</v>
      </c>
      <c r="M16" s="495" t="s">
        <v>14</v>
      </c>
      <c r="N16" s="373" t="s">
        <v>14</v>
      </c>
    </row>
    <row r="17" spans="2:14">
      <c r="B17" s="148" t="s">
        <v>467</v>
      </c>
      <c r="C17" s="234">
        <v>210.583</v>
      </c>
      <c r="D17" s="234">
        <v>8.9909999999999997</v>
      </c>
      <c r="E17" s="300">
        <v>0.5</v>
      </c>
      <c r="F17" s="234">
        <v>38.956000000000003</v>
      </c>
      <c r="G17" s="300">
        <v>1</v>
      </c>
      <c r="H17" s="234">
        <v>15</v>
      </c>
      <c r="I17" s="300">
        <v>0.30478389092155256</v>
      </c>
      <c r="J17" s="234">
        <v>85.024210000000011</v>
      </c>
      <c r="K17" s="234">
        <v>5.165</v>
      </c>
      <c r="L17" s="300">
        <v>0.13258548105554985</v>
      </c>
      <c r="M17" s="234">
        <v>11.872</v>
      </c>
      <c r="N17" s="253">
        <v>-2.6909999999999998</v>
      </c>
    </row>
    <row r="18" spans="2:14">
      <c r="B18" s="198" t="s">
        <v>468</v>
      </c>
      <c r="C18" s="199">
        <v>26908.485000000001</v>
      </c>
      <c r="D18" s="199">
        <v>6086.2299999999987</v>
      </c>
      <c r="E18" s="298">
        <v>0.56113224449508647</v>
      </c>
      <c r="F18" s="199">
        <v>12245.493</v>
      </c>
      <c r="G18" s="298">
        <v>6.308522368229685E-3</v>
      </c>
      <c r="H18" s="199">
        <v>1881</v>
      </c>
      <c r="I18" s="298">
        <v>0.39970013267056703</v>
      </c>
      <c r="J18" s="200">
        <v>42.163644470905076</v>
      </c>
      <c r="K18" s="199">
        <v>3365.5189999999998</v>
      </c>
      <c r="L18" s="298">
        <v>0.27483736261169717</v>
      </c>
      <c r="M18" s="200">
        <v>30.393999999999998</v>
      </c>
      <c r="N18" s="201">
        <v>-63.503</v>
      </c>
    </row>
    <row r="19" spans="2:14">
      <c r="B19" s="202" t="s">
        <v>133</v>
      </c>
      <c r="C19" s="203">
        <v>19815.147000000001</v>
      </c>
      <c r="D19" s="203">
        <v>4606.9579999999996</v>
      </c>
      <c r="E19" s="299">
        <v>0.56895845574793236</v>
      </c>
      <c r="F19" s="203">
        <v>10132.934999999999</v>
      </c>
      <c r="G19" s="299">
        <v>8.1694364436661279E-4</v>
      </c>
      <c r="H19" s="204">
        <v>1003</v>
      </c>
      <c r="I19" s="299">
        <v>0.40793402787374111</v>
      </c>
      <c r="J19" s="204">
        <v>44.800258607973468</v>
      </c>
      <c r="K19" s="203">
        <v>2106.2489999999998</v>
      </c>
      <c r="L19" s="299">
        <v>0.20786169061579887</v>
      </c>
      <c r="M19" s="204">
        <v>3.2669999999999999</v>
      </c>
      <c r="N19" s="205">
        <v>-19.027999999999999</v>
      </c>
    </row>
    <row r="20" spans="2:14">
      <c r="B20" s="206" t="s">
        <v>134</v>
      </c>
      <c r="C20" s="235">
        <v>2227.2919999999999</v>
      </c>
      <c r="D20" s="234">
        <v>716.04700000000003</v>
      </c>
      <c r="E20" s="300">
        <v>0.49948603640404937</v>
      </c>
      <c r="F20" s="234">
        <v>667.84299999999996</v>
      </c>
      <c r="G20" s="300">
        <v>2.0003820281563191E-3</v>
      </c>
      <c r="H20" s="234">
        <v>189</v>
      </c>
      <c r="I20" s="300">
        <v>0.39254231753536395</v>
      </c>
      <c r="J20" s="234">
        <v>42.146239782608689</v>
      </c>
      <c r="K20" s="234">
        <v>257.48</v>
      </c>
      <c r="L20" s="300">
        <v>0.38553971517257801</v>
      </c>
      <c r="M20" s="234">
        <v>0.52200000000000002</v>
      </c>
      <c r="N20" s="253">
        <v>-2.5110000000000001</v>
      </c>
    </row>
    <row r="21" spans="2:14">
      <c r="B21" s="206" t="s">
        <v>135</v>
      </c>
      <c r="C21" s="235">
        <v>3612.3020000000001</v>
      </c>
      <c r="D21" s="234">
        <v>437.20600000000002</v>
      </c>
      <c r="E21" s="300">
        <v>0.5580089484655929</v>
      </c>
      <c r="F21" s="235">
        <v>630.84</v>
      </c>
      <c r="G21" s="300">
        <v>3.0993733398326042E-3</v>
      </c>
      <c r="H21" s="234">
        <v>204</v>
      </c>
      <c r="I21" s="300">
        <v>0.296579684476238</v>
      </c>
      <c r="J21" s="234">
        <v>34.034540296874994</v>
      </c>
      <c r="K21" s="234">
        <v>257.02699999999999</v>
      </c>
      <c r="L21" s="300">
        <v>0.4074361169234671</v>
      </c>
      <c r="M21" s="234">
        <v>0.57699999999999996</v>
      </c>
      <c r="N21" s="253">
        <v>-4.7309999999999999</v>
      </c>
    </row>
    <row r="22" spans="2:14">
      <c r="B22" s="206" t="s">
        <v>136</v>
      </c>
      <c r="C22" s="234">
        <v>449.83499999999998</v>
      </c>
      <c r="D22" s="234">
        <v>46.371000000000002</v>
      </c>
      <c r="E22" s="300">
        <v>0.52707617447139377</v>
      </c>
      <c r="F22" s="234">
        <v>230.084</v>
      </c>
      <c r="G22" s="300">
        <v>5.1007750261208946E-3</v>
      </c>
      <c r="H22" s="234">
        <v>97</v>
      </c>
      <c r="I22" s="300">
        <v>0.34232928250843153</v>
      </c>
      <c r="J22" s="234">
        <v>38.817630288461537</v>
      </c>
      <c r="K22" s="234">
        <v>138.93899999999999</v>
      </c>
      <c r="L22" s="300">
        <v>0.60386206776655482</v>
      </c>
      <c r="M22" s="495" t="s">
        <v>14</v>
      </c>
      <c r="N22" s="253">
        <v>-0.73299999999999998</v>
      </c>
    </row>
    <row r="23" spans="2:14">
      <c r="B23" s="206" t="s">
        <v>137</v>
      </c>
      <c r="C23" s="234">
        <v>423.72199999999998</v>
      </c>
      <c r="D23" s="234">
        <v>229.54300000000001</v>
      </c>
      <c r="E23" s="300">
        <v>0.62442950645674866</v>
      </c>
      <c r="F23" s="234">
        <v>400.00700000000001</v>
      </c>
      <c r="G23" s="300">
        <v>1.2052518794396101E-2</v>
      </c>
      <c r="H23" s="234">
        <v>203</v>
      </c>
      <c r="I23" s="300">
        <v>0.39499980163842163</v>
      </c>
      <c r="J23" s="234">
        <v>34.827129073170731</v>
      </c>
      <c r="K23" s="234">
        <v>371.31400000000002</v>
      </c>
      <c r="L23" s="300">
        <v>0.92826875529678232</v>
      </c>
      <c r="M23" s="234">
        <v>1.8540000000000001</v>
      </c>
      <c r="N23" s="253">
        <v>-1.738</v>
      </c>
    </row>
    <row r="24" spans="2:14">
      <c r="B24" s="206" t="s">
        <v>138</v>
      </c>
      <c r="C24" s="234">
        <v>185.56299999999999</v>
      </c>
      <c r="D24" s="234">
        <v>47.11</v>
      </c>
      <c r="E24" s="300">
        <v>0.54347826086956519</v>
      </c>
      <c r="F24" s="234">
        <v>87.39</v>
      </c>
      <c r="G24" s="300">
        <v>3.6163951982034551E-2</v>
      </c>
      <c r="H24" s="234">
        <v>125</v>
      </c>
      <c r="I24" s="300">
        <v>0.43143296948220594</v>
      </c>
      <c r="J24" s="234">
        <v>35.595022717391302</v>
      </c>
      <c r="K24" s="234">
        <v>123.73</v>
      </c>
      <c r="L24" s="300">
        <v>1.4158370522943129</v>
      </c>
      <c r="M24" s="234">
        <v>1.369</v>
      </c>
      <c r="N24" s="253">
        <v>-2.9249999999999998</v>
      </c>
    </row>
    <row r="25" spans="2:14">
      <c r="B25" s="206" t="s">
        <v>139</v>
      </c>
      <c r="C25" s="234">
        <v>49.905999999999999</v>
      </c>
      <c r="D25" s="234">
        <v>2.274</v>
      </c>
      <c r="E25" s="300">
        <v>0.51978891820580475</v>
      </c>
      <c r="F25" s="234">
        <v>49.485999999999997</v>
      </c>
      <c r="G25" s="300">
        <v>0.19437241787030676</v>
      </c>
      <c r="H25" s="234">
        <v>24</v>
      </c>
      <c r="I25" s="300">
        <v>0.37111574333912617</v>
      </c>
      <c r="J25" s="234">
        <v>42.872146300000004</v>
      </c>
      <c r="K25" s="234">
        <v>101.998</v>
      </c>
      <c r="L25" s="300">
        <v>2.0611486076870227</v>
      </c>
      <c r="M25" s="234">
        <v>3.5379999999999998</v>
      </c>
      <c r="N25" s="253">
        <v>-2.9449999999999998</v>
      </c>
    </row>
    <row r="26" spans="2:14">
      <c r="B26" s="148" t="s">
        <v>467</v>
      </c>
      <c r="C26" s="234">
        <v>144.71799999999999</v>
      </c>
      <c r="D26" s="234">
        <v>0.72099999999999997</v>
      </c>
      <c r="E26" s="300">
        <v>0.86274509803921573</v>
      </c>
      <c r="F26" s="234">
        <v>46.908000000000001</v>
      </c>
      <c r="G26" s="300">
        <v>1</v>
      </c>
      <c r="H26" s="234">
        <v>36</v>
      </c>
      <c r="I26" s="300">
        <v>0.40227858127313043</v>
      </c>
      <c r="J26" s="234">
        <v>43.790465333333337</v>
      </c>
      <c r="K26" s="234">
        <v>8.782</v>
      </c>
      <c r="L26" s="300">
        <v>0.18721753219067111</v>
      </c>
      <c r="M26" s="234">
        <v>18.87</v>
      </c>
      <c r="N26" s="253">
        <v>-28.891999999999999</v>
      </c>
    </row>
    <row r="27" spans="2:14">
      <c r="B27" s="198" t="s">
        <v>469</v>
      </c>
      <c r="C27" s="199">
        <v>13367.183999999999</v>
      </c>
      <c r="D27" s="199">
        <v>3677.4140000000002</v>
      </c>
      <c r="E27" s="298">
        <v>0.43190561988656395</v>
      </c>
      <c r="F27" s="199">
        <v>14725.001</v>
      </c>
      <c r="G27" s="298">
        <v>0.22093706822235407</v>
      </c>
      <c r="H27" s="199">
        <v>41461</v>
      </c>
      <c r="I27" s="298">
        <v>0.47273164469138002</v>
      </c>
      <c r="J27" s="200">
        <v>46.179457460240947</v>
      </c>
      <c r="K27" s="199">
        <v>9222.473</v>
      </c>
      <c r="L27" s="298">
        <v>0.62631391332333353</v>
      </c>
      <c r="M27" s="199">
        <v>1530.653</v>
      </c>
      <c r="N27" s="207">
        <v>-1888.5920000000001</v>
      </c>
    </row>
    <row r="28" spans="2:14">
      <c r="B28" s="202" t="s">
        <v>133</v>
      </c>
      <c r="C28" s="203">
        <v>1093.7619999999999</v>
      </c>
      <c r="D28" s="204">
        <v>655.31100000000004</v>
      </c>
      <c r="E28" s="299">
        <v>0.4323596436710172</v>
      </c>
      <c r="F28" s="203">
        <v>1665.24</v>
      </c>
      <c r="G28" s="299">
        <v>1.1722845044137788E-3</v>
      </c>
      <c r="H28" s="203">
        <v>5126</v>
      </c>
      <c r="I28" s="299">
        <v>0.5265502331395534</v>
      </c>
      <c r="J28" s="204">
        <v>54.483189772972949</v>
      </c>
      <c r="K28" s="204">
        <v>463.55900000000003</v>
      </c>
      <c r="L28" s="299">
        <v>0.2783736878768226</v>
      </c>
      <c r="M28" s="204">
        <v>1.026</v>
      </c>
      <c r="N28" s="205">
        <v>-5.2750000000000004</v>
      </c>
    </row>
    <row r="29" spans="2:14">
      <c r="B29" s="206" t="s">
        <v>134</v>
      </c>
      <c r="C29" s="234">
        <v>551.63499999999999</v>
      </c>
      <c r="D29" s="234">
        <v>305.51799999999997</v>
      </c>
      <c r="E29" s="300">
        <v>0.43934671254417784</v>
      </c>
      <c r="F29" s="234">
        <v>800.67700000000002</v>
      </c>
      <c r="G29" s="300">
        <v>2.001907829124603E-3</v>
      </c>
      <c r="H29" s="235">
        <v>2288</v>
      </c>
      <c r="I29" s="300">
        <v>0.50639539268265488</v>
      </c>
      <c r="J29" s="234">
        <v>47.20408735897437</v>
      </c>
      <c r="K29" s="234">
        <v>291.072</v>
      </c>
      <c r="L29" s="300">
        <v>0.363532360739724</v>
      </c>
      <c r="M29" s="234">
        <v>0.81100000000000005</v>
      </c>
      <c r="N29" s="253">
        <v>-2.8759999999999999</v>
      </c>
    </row>
    <row r="30" spans="2:14">
      <c r="B30" s="206" t="s">
        <v>135</v>
      </c>
      <c r="C30" s="235">
        <v>975.18700000000001</v>
      </c>
      <c r="D30" s="234">
        <v>366.26900000000001</v>
      </c>
      <c r="E30" s="300">
        <v>0.43793739330710557</v>
      </c>
      <c r="F30" s="235">
        <v>1370.896</v>
      </c>
      <c r="G30" s="300">
        <v>3.1040025598294847E-3</v>
      </c>
      <c r="H30" s="235">
        <v>3993</v>
      </c>
      <c r="I30" s="300">
        <v>0.51800340348456009</v>
      </c>
      <c r="J30" s="234">
        <v>43.921093051020407</v>
      </c>
      <c r="K30" s="234">
        <v>692.83900000000006</v>
      </c>
      <c r="L30" s="300">
        <v>0.5053913644798731</v>
      </c>
      <c r="M30" s="234">
        <v>2.1989999999999998</v>
      </c>
      <c r="N30" s="253">
        <v>-8.9960000000000004</v>
      </c>
    </row>
    <row r="31" spans="2:14">
      <c r="B31" s="206" t="s">
        <v>136</v>
      </c>
      <c r="C31" s="235">
        <v>1334.0029999999999</v>
      </c>
      <c r="D31" s="234">
        <v>457.59500000000003</v>
      </c>
      <c r="E31" s="300">
        <v>0.48107876215984324</v>
      </c>
      <c r="F31" s="235">
        <v>1791.259</v>
      </c>
      <c r="G31" s="300">
        <v>5.1161078723065707E-3</v>
      </c>
      <c r="H31" s="235">
        <v>5194</v>
      </c>
      <c r="I31" s="300">
        <v>0.48452690153134748</v>
      </c>
      <c r="J31" s="234">
        <v>43.378784466019425</v>
      </c>
      <c r="K31" s="235">
        <v>1081.953</v>
      </c>
      <c r="L31" s="300">
        <v>0.60401817939225988</v>
      </c>
      <c r="M31" s="234">
        <v>4.4370000000000003</v>
      </c>
      <c r="N31" s="253">
        <v>-10.538</v>
      </c>
    </row>
    <row r="32" spans="2:14">
      <c r="B32" s="206" t="s">
        <v>137</v>
      </c>
      <c r="C32" s="235">
        <v>2946.6930000000002</v>
      </c>
      <c r="D32" s="494">
        <v>1035.481</v>
      </c>
      <c r="E32" s="300">
        <v>0.40017644110275691</v>
      </c>
      <c r="F32" s="235">
        <v>3126.1179999999999</v>
      </c>
      <c r="G32" s="300">
        <v>1.1582101874097523E-2</v>
      </c>
      <c r="H32" s="235">
        <v>9727</v>
      </c>
      <c r="I32" s="300">
        <v>0.46106303238136259</v>
      </c>
      <c r="J32" s="234">
        <v>42.192285627218951</v>
      </c>
      <c r="K32" s="235">
        <v>2457.2179999999998</v>
      </c>
      <c r="L32" s="300">
        <v>0.78602855042579967</v>
      </c>
      <c r="M32" s="234">
        <v>16.53</v>
      </c>
      <c r="N32" s="253">
        <v>-35.076000000000001</v>
      </c>
    </row>
    <row r="33" spans="2:14">
      <c r="B33" s="206" t="s">
        <v>138</v>
      </c>
      <c r="C33" s="235">
        <v>3041.848</v>
      </c>
      <c r="D33" s="234">
        <v>714.14800000000002</v>
      </c>
      <c r="E33" s="300">
        <v>0.43434661988695999</v>
      </c>
      <c r="F33" s="235">
        <v>2645.7339999999999</v>
      </c>
      <c r="G33" s="300">
        <v>4.2379882761339562E-2</v>
      </c>
      <c r="H33" s="235">
        <v>9706</v>
      </c>
      <c r="I33" s="300">
        <v>0.41691288330518861</v>
      </c>
      <c r="J33" s="234">
        <v>41.556127771604963</v>
      </c>
      <c r="K33" s="235">
        <v>2896.97</v>
      </c>
      <c r="L33" s="300">
        <v>1.0949589036539575</v>
      </c>
      <c r="M33" s="234">
        <v>46.610999999999997</v>
      </c>
      <c r="N33" s="253">
        <v>-234.46299999999999</v>
      </c>
    </row>
    <row r="34" spans="2:14">
      <c r="B34" s="206" t="s">
        <v>139</v>
      </c>
      <c r="C34" s="234">
        <v>370.33499999999998</v>
      </c>
      <c r="D34" s="234">
        <v>38.296999999999997</v>
      </c>
      <c r="E34" s="300">
        <v>0.5055413186008586</v>
      </c>
      <c r="F34" s="234">
        <v>282.14999999999998</v>
      </c>
      <c r="G34" s="300">
        <v>0.15971675016679079</v>
      </c>
      <c r="H34" s="234">
        <v>1441</v>
      </c>
      <c r="I34" s="300">
        <v>0.41013569958748897</v>
      </c>
      <c r="J34" s="234">
        <v>56.287090217391295</v>
      </c>
      <c r="K34" s="234">
        <v>493.14800000000002</v>
      </c>
      <c r="L34" s="300">
        <v>1.7478220804536597</v>
      </c>
      <c r="M34" s="234">
        <v>18.498000000000001</v>
      </c>
      <c r="N34" s="253">
        <v>-39.902999999999999</v>
      </c>
    </row>
    <row r="35" spans="2:14">
      <c r="B35" s="148" t="s">
        <v>467</v>
      </c>
      <c r="C35" s="235">
        <v>3053.721</v>
      </c>
      <c r="D35" s="234">
        <v>104.795</v>
      </c>
      <c r="E35" s="300">
        <v>0.44771013883447836</v>
      </c>
      <c r="F35" s="235">
        <v>3042.9270000000001</v>
      </c>
      <c r="G35" s="300">
        <v>1</v>
      </c>
      <c r="H35" s="235">
        <v>3986</v>
      </c>
      <c r="I35" s="300">
        <v>0.47340685370345387</v>
      </c>
      <c r="J35" s="234">
        <v>53.18056716666667</v>
      </c>
      <c r="K35" s="235">
        <v>845.71400000000006</v>
      </c>
      <c r="L35" s="300">
        <v>0.27792779780783439</v>
      </c>
      <c r="M35" s="235">
        <v>1440.5409999999999</v>
      </c>
      <c r="N35" s="149">
        <v>-1551.4649999999999</v>
      </c>
    </row>
    <row r="36" spans="2:14">
      <c r="B36" s="198" t="s">
        <v>470</v>
      </c>
      <c r="C36" s="199">
        <v>53924.004000000001</v>
      </c>
      <c r="D36" s="199">
        <v>53478.403000000006</v>
      </c>
      <c r="E36" s="298">
        <v>0.50276676583048419</v>
      </c>
      <c r="F36" s="199">
        <v>79391.975000000006</v>
      </c>
      <c r="G36" s="298">
        <v>2.9069012647190983E-2</v>
      </c>
      <c r="H36" s="199">
        <v>13979</v>
      </c>
      <c r="I36" s="298">
        <v>0.42377739362348321</v>
      </c>
      <c r="J36" s="200">
        <v>52.264249206565133</v>
      </c>
      <c r="K36" s="199">
        <v>39675.097999999998</v>
      </c>
      <c r="L36" s="298">
        <v>0.49973688146692402</v>
      </c>
      <c r="M36" s="199">
        <v>656.82</v>
      </c>
      <c r="N36" s="207">
        <v>-1137.357</v>
      </c>
    </row>
    <row r="37" spans="2:14">
      <c r="B37" s="202" t="s">
        <v>133</v>
      </c>
      <c r="C37" s="203">
        <v>17966.035</v>
      </c>
      <c r="D37" s="203">
        <v>27175.485000000001</v>
      </c>
      <c r="E37" s="299">
        <v>0.49306242200154343</v>
      </c>
      <c r="F37" s="203">
        <v>32026.606</v>
      </c>
      <c r="G37" s="299">
        <v>1.0967514568665188E-3</v>
      </c>
      <c r="H37" s="203">
        <v>2659</v>
      </c>
      <c r="I37" s="299">
        <v>0.4361675407688394</v>
      </c>
      <c r="J37" s="204">
        <v>57.188646463312367</v>
      </c>
      <c r="K37" s="203">
        <v>9344.6479999999992</v>
      </c>
      <c r="L37" s="299">
        <v>0.29177765511587456</v>
      </c>
      <c r="M37" s="204">
        <v>15.326000000000001</v>
      </c>
      <c r="N37" s="205">
        <v>-12.446</v>
      </c>
    </row>
    <row r="38" spans="2:14">
      <c r="B38" s="206" t="s">
        <v>134</v>
      </c>
      <c r="C38" s="235">
        <v>5196.9750000000004</v>
      </c>
      <c r="D38" s="235">
        <v>8290.52</v>
      </c>
      <c r="E38" s="300">
        <v>0.49746673595876367</v>
      </c>
      <c r="F38" s="235">
        <v>9236.2929999999997</v>
      </c>
      <c r="G38" s="300">
        <v>1.9886625598949715E-3</v>
      </c>
      <c r="H38" s="235">
        <v>1391</v>
      </c>
      <c r="I38" s="300">
        <v>0.43307593584302051</v>
      </c>
      <c r="J38" s="234">
        <v>52.194409771084352</v>
      </c>
      <c r="K38" s="235">
        <v>3584.8009999999999</v>
      </c>
      <c r="L38" s="300">
        <v>0.38812118671419366</v>
      </c>
      <c r="M38" s="234">
        <v>7.9539999999999997</v>
      </c>
      <c r="N38" s="253">
        <v>-7.8470000000000004</v>
      </c>
    </row>
    <row r="39" spans="2:14">
      <c r="B39" s="206" t="s">
        <v>135</v>
      </c>
      <c r="C39" s="235">
        <v>10083.088</v>
      </c>
      <c r="D39" s="235">
        <v>7646.83</v>
      </c>
      <c r="E39" s="300">
        <v>0.54561651087158769</v>
      </c>
      <c r="F39" s="235">
        <v>14216.851000000001</v>
      </c>
      <c r="G39" s="300">
        <v>3.1845712016430319E-3</v>
      </c>
      <c r="H39" s="235">
        <v>2278</v>
      </c>
      <c r="I39" s="300">
        <v>0.43105469083842013</v>
      </c>
      <c r="J39" s="234">
        <v>58.299161078313233</v>
      </c>
      <c r="K39" s="235">
        <v>7710.5680000000002</v>
      </c>
      <c r="L39" s="300">
        <v>0.54235414016788952</v>
      </c>
      <c r="M39" s="234">
        <v>19.475000000000001</v>
      </c>
      <c r="N39" s="253">
        <v>-37.466999999999999</v>
      </c>
    </row>
    <row r="40" spans="2:14">
      <c r="B40" s="206" t="s">
        <v>140</v>
      </c>
      <c r="C40" s="235">
        <v>8114.7020000000002</v>
      </c>
      <c r="D40" s="235">
        <v>6918.268</v>
      </c>
      <c r="E40" s="300">
        <v>0.49417972529047671</v>
      </c>
      <c r="F40" s="235">
        <v>10917.004999999999</v>
      </c>
      <c r="G40" s="300">
        <v>4.966368792109193E-3</v>
      </c>
      <c r="H40" s="235">
        <v>2246</v>
      </c>
      <c r="I40" s="300">
        <v>0.42769146141553188</v>
      </c>
      <c r="J40" s="234">
        <v>48.44681315714287</v>
      </c>
      <c r="K40" s="235">
        <v>7263.87</v>
      </c>
      <c r="L40" s="300">
        <v>0.66537205030134183</v>
      </c>
      <c r="M40" s="234">
        <v>23.245000000000001</v>
      </c>
      <c r="N40" s="253">
        <v>-16.491</v>
      </c>
    </row>
    <row r="41" spans="2:14">
      <c r="B41" s="206" t="s">
        <v>137</v>
      </c>
      <c r="C41" s="235">
        <v>6550.36</v>
      </c>
      <c r="D41" s="235">
        <v>2237.3409999999999</v>
      </c>
      <c r="E41" s="300">
        <v>0.49579196833271177</v>
      </c>
      <c r="F41" s="235">
        <v>6656.7619999999997</v>
      </c>
      <c r="G41" s="300">
        <v>1.0455316019160662E-2</v>
      </c>
      <c r="H41" s="235">
        <v>2609</v>
      </c>
      <c r="I41" s="300">
        <v>0.39226059181150102</v>
      </c>
      <c r="J41" s="234">
        <v>45.96723732638889</v>
      </c>
      <c r="K41" s="235">
        <v>5735.192</v>
      </c>
      <c r="L41" s="300">
        <v>0.86155881793580724</v>
      </c>
      <c r="M41" s="234">
        <v>27.581</v>
      </c>
      <c r="N41" s="253">
        <v>-29.222000000000001</v>
      </c>
    </row>
    <row r="42" spans="2:14">
      <c r="B42" s="206" t="s">
        <v>138</v>
      </c>
      <c r="C42" s="235">
        <v>3959.3449999999998</v>
      </c>
      <c r="D42" s="234">
        <v>992.053</v>
      </c>
      <c r="E42" s="300">
        <v>0.57828463084006898</v>
      </c>
      <c r="F42" s="235">
        <v>4223.9930000000004</v>
      </c>
      <c r="G42" s="300">
        <v>3.3120493995390132E-2</v>
      </c>
      <c r="H42" s="235">
        <v>1900</v>
      </c>
      <c r="I42" s="300">
        <v>0.40072235260404065</v>
      </c>
      <c r="J42" s="234">
        <v>40.714276188976378</v>
      </c>
      <c r="K42" s="235">
        <v>5335.7879999999996</v>
      </c>
      <c r="L42" s="300">
        <v>1.263209479750558</v>
      </c>
      <c r="M42" s="234">
        <v>56.082000000000001</v>
      </c>
      <c r="N42" s="253">
        <v>-110.43</v>
      </c>
    </row>
    <row r="43" spans="2:14">
      <c r="B43" s="206" t="s">
        <v>139</v>
      </c>
      <c r="C43" s="234">
        <v>181.279</v>
      </c>
      <c r="D43" s="234">
        <v>43.19</v>
      </c>
      <c r="E43" s="300">
        <v>0.53819658460534425</v>
      </c>
      <c r="F43" s="234">
        <v>191.15100000000001</v>
      </c>
      <c r="G43" s="300">
        <v>0.11534073122714501</v>
      </c>
      <c r="H43" s="234">
        <v>106</v>
      </c>
      <c r="I43" s="300">
        <v>0.39852762766634753</v>
      </c>
      <c r="J43" s="234">
        <v>23.23354616666667</v>
      </c>
      <c r="K43" s="235">
        <v>339.47199999999998</v>
      </c>
      <c r="L43" s="300">
        <v>1.775936301667268</v>
      </c>
      <c r="M43" s="234">
        <v>8.98</v>
      </c>
      <c r="N43" s="253">
        <v>-4.3010000000000002</v>
      </c>
    </row>
    <row r="44" spans="2:14">
      <c r="B44" s="148" t="s">
        <v>467</v>
      </c>
      <c r="C44" s="235">
        <v>1872.22</v>
      </c>
      <c r="D44" s="234">
        <v>174.71600000000001</v>
      </c>
      <c r="E44" s="300">
        <v>0.43412166029442067</v>
      </c>
      <c r="F44" s="235">
        <v>1923.3140000000001</v>
      </c>
      <c r="G44" s="300">
        <v>1</v>
      </c>
      <c r="H44" s="234">
        <v>790</v>
      </c>
      <c r="I44" s="300">
        <v>0.25902121205062201</v>
      </c>
      <c r="J44" s="234">
        <v>47.398734588235293</v>
      </c>
      <c r="K44" s="234">
        <v>360.75900000000001</v>
      </c>
      <c r="L44" s="300">
        <v>0.18757155617855431</v>
      </c>
      <c r="M44" s="234">
        <v>498.17700000000002</v>
      </c>
      <c r="N44" s="149">
        <v>-919.15300000000002</v>
      </c>
    </row>
    <row r="45" spans="2:14" ht="25.5">
      <c r="B45" s="198" t="s">
        <v>471</v>
      </c>
      <c r="C45" s="199">
        <v>78700.860000000015</v>
      </c>
      <c r="D45" s="199">
        <v>4476.1450000000004</v>
      </c>
      <c r="E45" s="298">
        <v>4.9892568109493794E-2</v>
      </c>
      <c r="F45" s="199">
        <v>78899.832999999999</v>
      </c>
      <c r="G45" s="298">
        <v>5.8260448460035939E-2</v>
      </c>
      <c r="H45" s="199">
        <v>1094265</v>
      </c>
      <c r="I45" s="298">
        <v>0.17510428530880831</v>
      </c>
      <c r="J45" s="649">
        <v>0</v>
      </c>
      <c r="K45" s="199">
        <v>7853.1710000000003</v>
      </c>
      <c r="L45" s="298">
        <v>9.9533429937678067E-2</v>
      </c>
      <c r="M45" s="200">
        <v>833.45799999999997</v>
      </c>
      <c r="N45" s="207">
        <v>-1547.8620000000001</v>
      </c>
    </row>
    <row r="46" spans="2:14">
      <c r="B46" s="202" t="s">
        <v>133</v>
      </c>
      <c r="C46" s="203">
        <v>57943.832999999999</v>
      </c>
      <c r="D46" s="203">
        <v>3192.2660000000001</v>
      </c>
      <c r="E46" s="299">
        <v>4.9809617922649312E-2</v>
      </c>
      <c r="F46" s="203">
        <v>58091.099000000002</v>
      </c>
      <c r="G46" s="299">
        <v>4.6053133181384612E-4</v>
      </c>
      <c r="H46" s="203">
        <v>851384</v>
      </c>
      <c r="I46" s="299">
        <v>0.15946259933162052</v>
      </c>
      <c r="J46" s="650">
        <v>0</v>
      </c>
      <c r="K46" s="203">
        <v>1311.98</v>
      </c>
      <c r="L46" s="299">
        <v>2.2584871393119967E-2</v>
      </c>
      <c r="M46" s="204">
        <v>4.5999999999999996</v>
      </c>
      <c r="N46" s="205">
        <v>-11.099</v>
      </c>
    </row>
    <row r="47" spans="2:14">
      <c r="B47" s="206" t="s">
        <v>134</v>
      </c>
      <c r="C47" s="235">
        <v>3387.643</v>
      </c>
      <c r="D47" s="234">
        <v>46.289000000000001</v>
      </c>
      <c r="E47" s="300">
        <v>4.9885283513602101E-2</v>
      </c>
      <c r="F47" s="235">
        <v>3387.4520000000002</v>
      </c>
      <c r="G47" s="300">
        <v>2.045442543064816E-3</v>
      </c>
      <c r="H47" s="235">
        <v>39847</v>
      </c>
      <c r="I47" s="300">
        <v>0.21776802007410301</v>
      </c>
      <c r="J47" s="630">
        <v>0</v>
      </c>
      <c r="K47" s="234">
        <v>314.64999999999998</v>
      </c>
      <c r="L47" s="300">
        <v>9.2886925039823431E-2</v>
      </c>
      <c r="M47" s="234">
        <v>1.5049999999999999</v>
      </c>
      <c r="N47" s="253">
        <v>-2.5310000000000001</v>
      </c>
    </row>
    <row r="48" spans="2:14">
      <c r="B48" s="206" t="s">
        <v>135</v>
      </c>
      <c r="C48" s="235">
        <v>2816.0650000000001</v>
      </c>
      <c r="D48" s="234">
        <v>409.31400000000002</v>
      </c>
      <c r="E48" s="300">
        <v>4.9817499523593135E-2</v>
      </c>
      <c r="F48" s="235">
        <v>2836.0360000000001</v>
      </c>
      <c r="G48" s="300">
        <v>3.2737611876929641E-3</v>
      </c>
      <c r="H48" s="235">
        <v>39472</v>
      </c>
      <c r="I48" s="300">
        <v>0.25855137586419202</v>
      </c>
      <c r="J48" s="630">
        <v>0</v>
      </c>
      <c r="K48" s="234">
        <v>446.81</v>
      </c>
      <c r="L48" s="300">
        <v>0.15754736540720921</v>
      </c>
      <c r="M48" s="234">
        <v>2.4</v>
      </c>
      <c r="N48" s="253">
        <v>-3.3140000000000001</v>
      </c>
    </row>
    <row r="49" spans="2:14">
      <c r="B49" s="206" t="s">
        <v>140</v>
      </c>
      <c r="C49" s="235">
        <v>2036.6869999999999</v>
      </c>
      <c r="D49" s="234">
        <v>245.113</v>
      </c>
      <c r="E49" s="300">
        <v>5.1300058796628994E-2</v>
      </c>
      <c r="F49" s="235">
        <v>2048.4209999999998</v>
      </c>
      <c r="G49" s="300">
        <v>5.0171692822373942E-3</v>
      </c>
      <c r="H49" s="235">
        <v>27278</v>
      </c>
      <c r="I49" s="300">
        <v>0.25647995048088257</v>
      </c>
      <c r="J49" s="630">
        <v>0</v>
      </c>
      <c r="K49" s="234">
        <v>436.79599999999999</v>
      </c>
      <c r="L49" s="300">
        <v>0.21323546282722156</v>
      </c>
      <c r="M49" s="234">
        <v>2.6339999999999999</v>
      </c>
      <c r="N49" s="253">
        <v>-3.448</v>
      </c>
    </row>
    <row r="50" spans="2:14">
      <c r="B50" s="206" t="s">
        <v>137</v>
      </c>
      <c r="C50" s="235">
        <v>3978.6410000000001</v>
      </c>
      <c r="D50" s="234">
        <v>332.988</v>
      </c>
      <c r="E50" s="300">
        <v>4.9809545552858617E-2</v>
      </c>
      <c r="F50" s="235">
        <v>3993.7080000000001</v>
      </c>
      <c r="G50" s="300">
        <v>1.108927276628518E-2</v>
      </c>
      <c r="H50" s="235">
        <v>48723</v>
      </c>
      <c r="I50" s="300">
        <v>0.22754331897065178</v>
      </c>
      <c r="J50" s="630">
        <v>0</v>
      </c>
      <c r="K50" s="235">
        <v>1261.431</v>
      </c>
      <c r="L50" s="300">
        <v>0.31585458926892002</v>
      </c>
      <c r="M50" s="234">
        <v>10.042</v>
      </c>
      <c r="N50" s="253">
        <v>-68.399000000000001</v>
      </c>
    </row>
    <row r="51" spans="2:14">
      <c r="B51" s="206" t="s">
        <v>138</v>
      </c>
      <c r="C51" s="235">
        <v>3732.1410000000001</v>
      </c>
      <c r="D51" s="234">
        <v>208.02099999999999</v>
      </c>
      <c r="E51" s="300">
        <v>4.9809922525383764E-2</v>
      </c>
      <c r="F51" s="235">
        <v>3738.5679999999998</v>
      </c>
      <c r="G51" s="300">
        <v>4.7082921679077114E-2</v>
      </c>
      <c r="H51" s="235">
        <v>42992</v>
      </c>
      <c r="I51" s="300">
        <v>0.2035337297090537</v>
      </c>
      <c r="J51" s="630">
        <v>0</v>
      </c>
      <c r="K51" s="235">
        <v>2439.5590000000002</v>
      </c>
      <c r="L51" s="300">
        <v>0.65253835158274509</v>
      </c>
      <c r="M51" s="234">
        <v>34.881</v>
      </c>
      <c r="N51" s="253">
        <v>-338.37299999999999</v>
      </c>
    </row>
    <row r="52" spans="2:14">
      <c r="B52" s="206" t="s">
        <v>139</v>
      </c>
      <c r="C52" s="235">
        <v>587.22900000000004</v>
      </c>
      <c r="D52" s="234">
        <v>41.591000000000001</v>
      </c>
      <c r="E52" s="300">
        <v>4.9794426678848792E-2</v>
      </c>
      <c r="F52" s="235">
        <v>589.28099999999995</v>
      </c>
      <c r="G52" s="300">
        <v>0.18310946933739591</v>
      </c>
      <c r="H52" s="235">
        <v>7236</v>
      </c>
      <c r="I52" s="300">
        <v>0.2264043006184826</v>
      </c>
      <c r="J52" s="630">
        <v>0</v>
      </c>
      <c r="K52" s="235">
        <v>751.16399999999999</v>
      </c>
      <c r="L52" s="300">
        <v>1.2747127431564909</v>
      </c>
      <c r="M52" s="234">
        <v>24.433</v>
      </c>
      <c r="N52" s="253">
        <v>-43.441000000000003</v>
      </c>
    </row>
    <row r="53" spans="2:14">
      <c r="B53" s="148" t="s">
        <v>467</v>
      </c>
      <c r="C53" s="235">
        <v>4218.6210000000001</v>
      </c>
      <c r="D53" s="234">
        <v>0.56299999999999994</v>
      </c>
      <c r="E53" s="300">
        <v>4.9733570159857902E-2</v>
      </c>
      <c r="F53" s="235">
        <v>4215.268</v>
      </c>
      <c r="G53" s="300">
        <v>1</v>
      </c>
      <c r="H53" s="235">
        <v>37348</v>
      </c>
      <c r="I53" s="300">
        <v>0.17862768055732947</v>
      </c>
      <c r="J53" s="630">
        <v>0</v>
      </c>
      <c r="K53" s="234">
        <v>890.78099999999995</v>
      </c>
      <c r="L53" s="300">
        <v>0.2113225066591258</v>
      </c>
      <c r="M53" s="234">
        <v>752.96299999999997</v>
      </c>
      <c r="N53" s="253">
        <v>-1077.2570000000001</v>
      </c>
    </row>
    <row r="54" spans="2:14">
      <c r="B54" s="198" t="s">
        <v>472</v>
      </c>
      <c r="C54" s="199">
        <v>2968.6669999999999</v>
      </c>
      <c r="D54" s="200">
        <v>842.91499999999996</v>
      </c>
      <c r="E54" s="298">
        <v>0.60243847087655511</v>
      </c>
      <c r="F54" s="199">
        <v>3421.1759999999999</v>
      </c>
      <c r="G54" s="298">
        <v>0.13665461229055448</v>
      </c>
      <c r="H54" s="199">
        <v>124653</v>
      </c>
      <c r="I54" s="298">
        <v>0.54841034349489159</v>
      </c>
      <c r="J54" s="649">
        <v>0</v>
      </c>
      <c r="K54" s="199">
        <v>1609.6869999999999</v>
      </c>
      <c r="L54" s="298">
        <v>0.47050692510411624</v>
      </c>
      <c r="M54" s="200">
        <v>251.35300000000001</v>
      </c>
      <c r="N54" s="201">
        <v>-233.56</v>
      </c>
    </row>
    <row r="55" spans="2:14">
      <c r="B55" s="202" t="s">
        <v>133</v>
      </c>
      <c r="C55" s="204">
        <v>176.25299999999999</v>
      </c>
      <c r="D55" s="204">
        <v>173.214</v>
      </c>
      <c r="E55" s="299">
        <v>0.58799519669310796</v>
      </c>
      <c r="F55" s="204">
        <v>278.10199999999998</v>
      </c>
      <c r="G55" s="299">
        <v>1.1651519345420025E-3</v>
      </c>
      <c r="H55" s="203">
        <v>16426</v>
      </c>
      <c r="I55" s="299">
        <v>0.55736660571617613</v>
      </c>
      <c r="J55" s="650">
        <v>0</v>
      </c>
      <c r="K55" s="204">
        <v>34.896999999999998</v>
      </c>
      <c r="L55" s="299">
        <v>0.12548273654989897</v>
      </c>
      <c r="M55" s="650">
        <v>0</v>
      </c>
      <c r="N55" s="650">
        <v>0</v>
      </c>
    </row>
    <row r="56" spans="2:14">
      <c r="B56" s="206" t="s">
        <v>134</v>
      </c>
      <c r="C56" s="234">
        <v>88.682000000000002</v>
      </c>
      <c r="D56" s="234">
        <v>57.609000000000002</v>
      </c>
      <c r="E56" s="300">
        <v>0.61078998073217727</v>
      </c>
      <c r="F56" s="234">
        <v>123.869</v>
      </c>
      <c r="G56" s="300">
        <v>1.9999971415769887E-3</v>
      </c>
      <c r="H56" s="235">
        <v>5438</v>
      </c>
      <c r="I56" s="300">
        <v>0.55923812042932453</v>
      </c>
      <c r="J56" s="630">
        <v>0</v>
      </c>
      <c r="K56" s="234">
        <v>23.029</v>
      </c>
      <c r="L56" s="300">
        <v>0.18591415124042335</v>
      </c>
      <c r="M56" s="630">
        <v>0</v>
      </c>
      <c r="N56" s="630">
        <v>0</v>
      </c>
    </row>
    <row r="57" spans="2:14">
      <c r="B57" s="206" t="s">
        <v>135</v>
      </c>
      <c r="C57" s="234">
        <v>174.30199999999999</v>
      </c>
      <c r="D57" s="234">
        <v>92.406999999999996</v>
      </c>
      <c r="E57" s="300">
        <v>0.60031208686417714</v>
      </c>
      <c r="F57" s="234">
        <v>229.79300000000001</v>
      </c>
      <c r="G57" s="300">
        <v>3.1008040944241126E-3</v>
      </c>
      <c r="H57" s="235">
        <v>9128</v>
      </c>
      <c r="I57" s="300">
        <v>0.56050082686082692</v>
      </c>
      <c r="J57" s="630">
        <v>0</v>
      </c>
      <c r="K57" s="234">
        <v>57.264000000000003</v>
      </c>
      <c r="L57" s="300">
        <v>0.24919819141575245</v>
      </c>
      <c r="M57" s="630">
        <v>0</v>
      </c>
      <c r="N57" s="630">
        <v>0</v>
      </c>
    </row>
    <row r="58" spans="2:14">
      <c r="B58" s="206" t="s">
        <v>136</v>
      </c>
      <c r="C58" s="234">
        <v>267.33999999999997</v>
      </c>
      <c r="D58" s="234">
        <v>109.76600000000001</v>
      </c>
      <c r="E58" s="300">
        <v>0.59397241176902194</v>
      </c>
      <c r="F58" s="234">
        <v>329.95699999999999</v>
      </c>
      <c r="G58" s="300">
        <v>5.1000466022239248E-3</v>
      </c>
      <c r="H58" s="235">
        <v>11557</v>
      </c>
      <c r="I58" s="300">
        <v>0.55021365347290718</v>
      </c>
      <c r="J58" s="630">
        <v>0</v>
      </c>
      <c r="K58" s="234">
        <v>109.925</v>
      </c>
      <c r="L58" s="300">
        <v>0.33314947099167469</v>
      </c>
      <c r="M58" s="234">
        <v>0.92700000000000005</v>
      </c>
      <c r="N58" s="253">
        <v>-0.79400000000000004</v>
      </c>
    </row>
    <row r="59" spans="2:14">
      <c r="B59" s="206" t="s">
        <v>137</v>
      </c>
      <c r="C59" s="234">
        <v>714.70799999999997</v>
      </c>
      <c r="D59" s="234">
        <v>217.392</v>
      </c>
      <c r="E59" s="300">
        <v>0.61344163008521324</v>
      </c>
      <c r="F59" s="234">
        <v>834.18200000000002</v>
      </c>
      <c r="G59" s="300">
        <v>1.201868243814899E-2</v>
      </c>
      <c r="H59" s="235">
        <v>27085</v>
      </c>
      <c r="I59" s="300">
        <v>0.54962765961170346</v>
      </c>
      <c r="J59" s="630">
        <v>0</v>
      </c>
      <c r="K59" s="234">
        <v>410.95800000000003</v>
      </c>
      <c r="L59" s="300">
        <v>0.49264788739148052</v>
      </c>
      <c r="M59" s="234">
        <v>5.492</v>
      </c>
      <c r="N59" s="253">
        <v>-3.8769999999999998</v>
      </c>
    </row>
    <row r="60" spans="2:14">
      <c r="B60" s="206" t="s">
        <v>138</v>
      </c>
      <c r="C60" s="234">
        <v>980.59699999999998</v>
      </c>
      <c r="D60" s="234">
        <v>152.828</v>
      </c>
      <c r="E60" s="300">
        <v>0.62573501182080871</v>
      </c>
      <c r="F60" s="494">
        <v>1047.2929999999999</v>
      </c>
      <c r="G60" s="300">
        <v>4.5520310230203004E-2</v>
      </c>
      <c r="H60" s="235">
        <v>36647</v>
      </c>
      <c r="I60" s="300">
        <v>0.55091379611612989</v>
      </c>
      <c r="J60" s="630">
        <v>0</v>
      </c>
      <c r="K60" s="234">
        <v>693.55899999999997</v>
      </c>
      <c r="L60" s="300">
        <v>0.66223969796418003</v>
      </c>
      <c r="M60" s="234">
        <v>26.128</v>
      </c>
      <c r="N60" s="253">
        <v>-28.082999999999998</v>
      </c>
    </row>
    <row r="61" spans="2:14">
      <c r="B61" s="206" t="s">
        <v>139</v>
      </c>
      <c r="C61" s="234">
        <v>206.90700000000001</v>
      </c>
      <c r="D61" s="234">
        <v>27.347000000000001</v>
      </c>
      <c r="E61" s="300">
        <v>0.55138413454383095</v>
      </c>
      <c r="F61" s="234">
        <v>213.994</v>
      </c>
      <c r="G61" s="300">
        <v>0.20032104246371393</v>
      </c>
      <c r="H61" s="235">
        <v>8540</v>
      </c>
      <c r="I61" s="300">
        <v>0.51472640518154722</v>
      </c>
      <c r="J61" s="630">
        <v>0</v>
      </c>
      <c r="K61" s="234">
        <v>203.55500000000001</v>
      </c>
      <c r="L61" s="300">
        <v>0.95121825845584462</v>
      </c>
      <c r="M61" s="234">
        <v>22.11</v>
      </c>
      <c r="N61" s="253">
        <v>-19.695</v>
      </c>
    </row>
    <row r="62" spans="2:14">
      <c r="B62" s="148" t="s">
        <v>467</v>
      </c>
      <c r="C62" s="234">
        <v>359.87799999999999</v>
      </c>
      <c r="D62" s="234">
        <v>12.352</v>
      </c>
      <c r="E62" s="300">
        <v>0.49789337222492303</v>
      </c>
      <c r="F62" s="234">
        <v>363.98599999999999</v>
      </c>
      <c r="G62" s="300">
        <v>1</v>
      </c>
      <c r="H62" s="235">
        <v>9832</v>
      </c>
      <c r="I62" s="300">
        <v>0.53842519451811333</v>
      </c>
      <c r="J62" s="630">
        <v>0</v>
      </c>
      <c r="K62" s="234">
        <v>76.5</v>
      </c>
      <c r="L62" s="300">
        <v>0.21017291873863281</v>
      </c>
      <c r="M62" s="234">
        <v>195.97900000000001</v>
      </c>
      <c r="N62" s="253">
        <v>-180.37100000000001</v>
      </c>
    </row>
    <row r="63" spans="2:14">
      <c r="B63" s="198" t="s">
        <v>473</v>
      </c>
      <c r="C63" s="199">
        <v>9047.5580000000009</v>
      </c>
      <c r="D63" s="200">
        <v>18.619</v>
      </c>
      <c r="E63" s="298">
        <v>0.54804560260586321</v>
      </c>
      <c r="F63" s="199">
        <v>9054.4210000000021</v>
      </c>
      <c r="G63" s="298">
        <v>6.0269908359906178E-2</v>
      </c>
      <c r="H63" s="199">
        <v>816881</v>
      </c>
      <c r="I63" s="298">
        <v>0.54400664902039098</v>
      </c>
      <c r="J63" s="649">
        <v>0</v>
      </c>
      <c r="K63" s="199">
        <v>2962.5160000000001</v>
      </c>
      <c r="L63" s="298">
        <v>0.32718999922800135</v>
      </c>
      <c r="M63" s="200">
        <v>247.602</v>
      </c>
      <c r="N63" s="201">
        <v>-441.95400000000001</v>
      </c>
    </row>
    <row r="64" spans="2:14">
      <c r="B64" s="202" t="s">
        <v>133</v>
      </c>
      <c r="C64" s="203">
        <v>4268.902</v>
      </c>
      <c r="D64" s="204">
        <v>2.4489999999999998</v>
      </c>
      <c r="E64" s="299">
        <v>0.41567986933442219</v>
      </c>
      <c r="F64" s="203">
        <v>4269.8850000000002</v>
      </c>
      <c r="G64" s="299">
        <v>5.5962894565544463E-4</v>
      </c>
      <c r="H64" s="203">
        <v>323096</v>
      </c>
      <c r="I64" s="299">
        <v>0.54092572644210324</v>
      </c>
      <c r="J64" s="650">
        <v>0</v>
      </c>
      <c r="K64" s="204">
        <v>388.46600000000001</v>
      </c>
      <c r="L64" s="299">
        <v>9.0978094257807882E-2</v>
      </c>
      <c r="M64" s="204">
        <v>1.3560000000000001</v>
      </c>
      <c r="N64" s="205">
        <v>-1.966</v>
      </c>
    </row>
    <row r="65" spans="2:14">
      <c r="B65" s="206" t="s">
        <v>134</v>
      </c>
      <c r="C65" s="234">
        <v>463.63799999999998</v>
      </c>
      <c r="D65" s="234">
        <v>0.67500000000000004</v>
      </c>
      <c r="E65" s="300">
        <v>0.57185185185185183</v>
      </c>
      <c r="F65" s="234">
        <v>464.024</v>
      </c>
      <c r="G65" s="300">
        <v>1.9256349001775773E-3</v>
      </c>
      <c r="H65" s="235">
        <v>50781</v>
      </c>
      <c r="I65" s="300">
        <v>0.57858200371926916</v>
      </c>
      <c r="J65" s="630">
        <v>0</v>
      </c>
      <c r="K65" s="234">
        <v>112.346</v>
      </c>
      <c r="L65" s="300">
        <v>0.24211247694084789</v>
      </c>
      <c r="M65" s="234">
        <v>0.51600000000000001</v>
      </c>
      <c r="N65" s="253">
        <v>-3.6280000000000001</v>
      </c>
    </row>
    <row r="66" spans="2:14">
      <c r="B66" s="206" t="s">
        <v>135</v>
      </c>
      <c r="C66" s="234">
        <v>777.73</v>
      </c>
      <c r="D66" s="234">
        <v>1.286</v>
      </c>
      <c r="E66" s="300">
        <v>0.57542768273716949</v>
      </c>
      <c r="F66" s="234">
        <v>778.47</v>
      </c>
      <c r="G66" s="300">
        <v>3.3022756110832794E-3</v>
      </c>
      <c r="H66" s="235">
        <v>80226</v>
      </c>
      <c r="I66" s="300">
        <v>0.59451960780778978</v>
      </c>
      <c r="J66" s="630">
        <v>0</v>
      </c>
      <c r="K66" s="234">
        <v>275.89499999999998</v>
      </c>
      <c r="L66" s="300">
        <v>0.35440672087556357</v>
      </c>
      <c r="M66" s="234">
        <v>1.526</v>
      </c>
      <c r="N66" s="253">
        <v>-1.522</v>
      </c>
    </row>
    <row r="67" spans="2:14">
      <c r="B67" s="206" t="s">
        <v>136</v>
      </c>
      <c r="C67" s="234">
        <v>593.08399999999995</v>
      </c>
      <c r="D67" s="234">
        <v>6.085</v>
      </c>
      <c r="E67" s="300">
        <v>0.59983566146261302</v>
      </c>
      <c r="F67" s="234">
        <v>596.58199999999999</v>
      </c>
      <c r="G67" s="300">
        <v>5.5524980484828561E-3</v>
      </c>
      <c r="H67" s="235">
        <v>59201</v>
      </c>
      <c r="I67" s="300">
        <v>0.60048971623505221</v>
      </c>
      <c r="J67" s="630">
        <v>0</v>
      </c>
      <c r="K67" s="234">
        <v>288.62799999999999</v>
      </c>
      <c r="L67" s="300">
        <v>0.48380272954933268</v>
      </c>
      <c r="M67" s="234">
        <v>1.988</v>
      </c>
      <c r="N67" s="253">
        <v>-2.8519999999999999</v>
      </c>
    </row>
    <row r="68" spans="2:14">
      <c r="B68" s="206" t="s">
        <v>137</v>
      </c>
      <c r="C68" s="234">
        <v>976.71299999999997</v>
      </c>
      <c r="D68" s="234">
        <v>2.444</v>
      </c>
      <c r="E68" s="300">
        <v>0.51460008463817186</v>
      </c>
      <c r="F68" s="234">
        <v>977.55799999999999</v>
      </c>
      <c r="G68" s="300">
        <v>1.1740896663440937E-2</v>
      </c>
      <c r="H68" s="235">
        <v>107537</v>
      </c>
      <c r="I68" s="300">
        <v>0.56539479222043099</v>
      </c>
      <c r="J68" s="630">
        <v>0</v>
      </c>
      <c r="K68" s="234">
        <v>620.40899999999999</v>
      </c>
      <c r="L68" s="300">
        <v>0.63465185697421533</v>
      </c>
      <c r="M68" s="234">
        <v>6.4580000000000002</v>
      </c>
      <c r="N68" s="253">
        <v>-10.138999999999999</v>
      </c>
    </row>
    <row r="69" spans="2:14">
      <c r="B69" s="206" t="s">
        <v>138</v>
      </c>
      <c r="C69" s="235">
        <v>1391.0730000000001</v>
      </c>
      <c r="D69" s="234">
        <v>1.758</v>
      </c>
      <c r="E69" s="300">
        <v>0.49677797305213828</v>
      </c>
      <c r="F69" s="235">
        <v>1390.444</v>
      </c>
      <c r="G69" s="300">
        <v>4.3213753146627988E-2</v>
      </c>
      <c r="H69" s="235">
        <v>137269</v>
      </c>
      <c r="I69" s="300">
        <v>0.51064778870138605</v>
      </c>
      <c r="J69" s="630">
        <v>0</v>
      </c>
      <c r="K69" s="235">
        <v>1078.556</v>
      </c>
      <c r="L69" s="300">
        <v>0.77569179341275163</v>
      </c>
      <c r="M69" s="234">
        <v>30.509</v>
      </c>
      <c r="N69" s="253">
        <v>-87.396000000000001</v>
      </c>
    </row>
    <row r="70" spans="2:14">
      <c r="B70" s="206" t="s">
        <v>139</v>
      </c>
      <c r="C70" s="234">
        <v>142.88800000000001</v>
      </c>
      <c r="D70" s="234">
        <v>3.9180000000000001</v>
      </c>
      <c r="E70" s="300">
        <v>0.58062840820566086</v>
      </c>
      <c r="F70" s="234">
        <v>144.26900000000001</v>
      </c>
      <c r="G70" s="300">
        <v>0.22035279752420822</v>
      </c>
      <c r="H70" s="235">
        <v>17006</v>
      </c>
      <c r="I70" s="300">
        <v>0.5200594970945942</v>
      </c>
      <c r="J70" s="630">
        <v>0</v>
      </c>
      <c r="K70" s="234">
        <v>174.47499999999999</v>
      </c>
      <c r="L70" s="300">
        <v>1.2093727689247169</v>
      </c>
      <c r="M70" s="234">
        <v>16.568000000000001</v>
      </c>
      <c r="N70" s="253">
        <v>-14.353999999999999</v>
      </c>
    </row>
    <row r="71" spans="2:14">
      <c r="B71" s="148" t="s">
        <v>467</v>
      </c>
      <c r="C71" s="234">
        <v>433.53</v>
      </c>
      <c r="D71" s="630">
        <v>0</v>
      </c>
      <c r="E71" s="300">
        <v>0.25</v>
      </c>
      <c r="F71" s="234">
        <v>433.18900000000002</v>
      </c>
      <c r="G71" s="300">
        <v>1</v>
      </c>
      <c r="H71" s="235">
        <v>41765</v>
      </c>
      <c r="I71" s="300">
        <v>0.43555997754525172</v>
      </c>
      <c r="J71" s="630">
        <v>0</v>
      </c>
      <c r="K71" s="234">
        <v>23.741</v>
      </c>
      <c r="L71" s="300">
        <v>5.4805177416785741E-2</v>
      </c>
      <c r="M71" s="234">
        <v>188.68100000000001</v>
      </c>
      <c r="N71" s="253">
        <v>-320.09699999999998</v>
      </c>
    </row>
    <row r="72" spans="2:14">
      <c r="B72" s="198" t="s">
        <v>474</v>
      </c>
      <c r="C72" s="199">
        <v>6182.05</v>
      </c>
      <c r="D72" s="199">
        <v>15165.094999999999</v>
      </c>
      <c r="E72" s="298">
        <v>0.20393004243037854</v>
      </c>
      <c r="F72" s="199">
        <v>9274.6569999999992</v>
      </c>
      <c r="G72" s="298">
        <v>6.8468931708255049E-2</v>
      </c>
      <c r="H72" s="199">
        <v>9153912</v>
      </c>
      <c r="I72" s="298">
        <v>0.72935350582497938</v>
      </c>
      <c r="J72" s="649">
        <v>0</v>
      </c>
      <c r="K72" s="199">
        <v>6947.8029999999999</v>
      </c>
      <c r="L72" s="298">
        <v>0.74911697543100519</v>
      </c>
      <c r="M72" s="200">
        <v>524.95399999999995</v>
      </c>
      <c r="N72" s="201">
        <v>-487.64600000000002</v>
      </c>
    </row>
    <row r="73" spans="2:14">
      <c r="B73" s="202" t="s">
        <v>133</v>
      </c>
      <c r="C73" s="204">
        <v>941.86500000000001</v>
      </c>
      <c r="D73" s="203">
        <v>4712.5010000000002</v>
      </c>
      <c r="E73" s="299">
        <v>0.27771689931810939</v>
      </c>
      <c r="F73" s="203">
        <v>2250.596</v>
      </c>
      <c r="G73" s="299">
        <v>4.0563136330998582E-4</v>
      </c>
      <c r="H73" s="203">
        <v>3095655</v>
      </c>
      <c r="I73" s="299">
        <v>0.47918851028145004</v>
      </c>
      <c r="J73" s="650">
        <v>0</v>
      </c>
      <c r="K73" s="204">
        <v>31.571999999999999</v>
      </c>
      <c r="L73" s="299">
        <v>1.4028284063421423E-2</v>
      </c>
      <c r="M73" s="650">
        <v>0</v>
      </c>
      <c r="N73" s="650">
        <v>0</v>
      </c>
    </row>
    <row r="74" spans="2:14">
      <c r="B74" s="206" t="s">
        <v>134</v>
      </c>
      <c r="C74" s="234">
        <v>15.183</v>
      </c>
      <c r="D74" s="234">
        <v>47.804000000000002</v>
      </c>
      <c r="E74" s="300">
        <v>0.32204418040331351</v>
      </c>
      <c r="F74" s="234">
        <v>30.577999999999999</v>
      </c>
      <c r="G74" s="300">
        <v>2.064165770815619E-3</v>
      </c>
      <c r="H74" s="235">
        <v>65743</v>
      </c>
      <c r="I74" s="300">
        <v>0.51498783116096547</v>
      </c>
      <c r="J74" s="630">
        <v>0</v>
      </c>
      <c r="K74" s="234">
        <v>1.7929999999999999</v>
      </c>
      <c r="L74" s="300">
        <v>5.8636928510693964E-2</v>
      </c>
      <c r="M74" s="630">
        <v>0</v>
      </c>
      <c r="N74" s="630">
        <v>0</v>
      </c>
    </row>
    <row r="75" spans="2:14">
      <c r="B75" s="206" t="s">
        <v>135</v>
      </c>
      <c r="C75" s="234">
        <v>103.34699999999999</v>
      </c>
      <c r="D75" s="234">
        <v>151.40899999999999</v>
      </c>
      <c r="E75" s="300">
        <v>0.29175472894430943</v>
      </c>
      <c r="F75" s="234">
        <v>147.52099999999999</v>
      </c>
      <c r="G75" s="300">
        <v>3.0204693171819604E-3</v>
      </c>
      <c r="H75" s="235">
        <v>198195</v>
      </c>
      <c r="I75" s="300">
        <v>0.50875125227465945</v>
      </c>
      <c r="J75" s="630">
        <v>0</v>
      </c>
      <c r="K75" s="234">
        <v>11.75</v>
      </c>
      <c r="L75" s="300">
        <v>7.9649676995139682E-2</v>
      </c>
      <c r="M75" s="630">
        <v>0</v>
      </c>
      <c r="N75" s="630">
        <v>0</v>
      </c>
    </row>
    <row r="76" spans="2:14">
      <c r="B76" s="206" t="s">
        <v>136</v>
      </c>
      <c r="C76" s="234">
        <v>358.94</v>
      </c>
      <c r="D76" s="235">
        <v>1415.6769999999999</v>
      </c>
      <c r="E76" s="300">
        <v>0.1288825974304855</v>
      </c>
      <c r="F76" s="234">
        <v>541.39499999999998</v>
      </c>
      <c r="G76" s="300">
        <v>4.9909941212054011E-3</v>
      </c>
      <c r="H76" s="235">
        <v>461517</v>
      </c>
      <c r="I76" s="300">
        <v>0.76531565272344571</v>
      </c>
      <c r="J76" s="630">
        <v>0</v>
      </c>
      <c r="K76" s="234">
        <v>97.608999999999995</v>
      </c>
      <c r="L76" s="300">
        <v>0.1802916539679901</v>
      </c>
      <c r="M76" s="234">
        <v>2.069</v>
      </c>
      <c r="N76" s="253">
        <v>-2.3980000000000001</v>
      </c>
    </row>
    <row r="77" spans="2:14">
      <c r="B77" s="206" t="s">
        <v>137</v>
      </c>
      <c r="C77" s="494">
        <v>1145.019</v>
      </c>
      <c r="D77" s="235">
        <v>4071.377</v>
      </c>
      <c r="E77" s="300">
        <v>0.1419966758175428</v>
      </c>
      <c r="F77" s="235">
        <v>1723.1410000000001</v>
      </c>
      <c r="G77" s="300">
        <v>1.1619698769543531E-2</v>
      </c>
      <c r="H77" s="235">
        <v>1365495</v>
      </c>
      <c r="I77" s="300">
        <v>0.80325492844027346</v>
      </c>
      <c r="J77" s="630">
        <v>0</v>
      </c>
      <c r="K77" s="234">
        <v>622.74800000000005</v>
      </c>
      <c r="L77" s="300">
        <v>0.36140281033299076</v>
      </c>
      <c r="M77" s="234">
        <v>16.088000000000001</v>
      </c>
      <c r="N77" s="253">
        <v>-16.247</v>
      </c>
    </row>
    <row r="78" spans="2:14">
      <c r="B78" s="206" t="s">
        <v>138</v>
      </c>
      <c r="C78" s="235">
        <v>2351.44</v>
      </c>
      <c r="D78" s="235">
        <v>4214.4480000000003</v>
      </c>
      <c r="E78" s="300">
        <v>0.18896353686176695</v>
      </c>
      <c r="F78" s="235">
        <v>3147.8159999999998</v>
      </c>
      <c r="G78" s="300">
        <v>5.3690473299322382E-2</v>
      </c>
      <c r="H78" s="235">
        <v>2727354</v>
      </c>
      <c r="I78" s="300">
        <v>0.82821314159584969</v>
      </c>
      <c r="J78" s="630">
        <v>0</v>
      </c>
      <c r="K78" s="235">
        <v>3412.1109999999999</v>
      </c>
      <c r="L78" s="300">
        <v>1.0839613878320715</v>
      </c>
      <c r="M78" s="234">
        <v>140.721</v>
      </c>
      <c r="N78" s="253">
        <v>-118.777</v>
      </c>
    </row>
    <row r="79" spans="2:14">
      <c r="B79" s="206" t="s">
        <v>139</v>
      </c>
      <c r="C79" s="494">
        <v>1098.942</v>
      </c>
      <c r="D79" s="234">
        <v>551.60400000000004</v>
      </c>
      <c r="E79" s="300">
        <v>0.30329910588030545</v>
      </c>
      <c r="F79" s="235">
        <v>1266.2429999999999</v>
      </c>
      <c r="G79" s="300">
        <v>0.21678701022851848</v>
      </c>
      <c r="H79" s="235">
        <v>1106550</v>
      </c>
      <c r="I79" s="300">
        <v>0.83172714267244152</v>
      </c>
      <c r="J79" s="630">
        <v>0</v>
      </c>
      <c r="K79" s="235">
        <v>2761.1930000000002</v>
      </c>
      <c r="L79" s="300">
        <v>2.1806185700532996</v>
      </c>
      <c r="M79" s="234">
        <v>228.821</v>
      </c>
      <c r="N79" s="253">
        <v>-217.67599999999999</v>
      </c>
    </row>
    <row r="80" spans="2:14">
      <c r="B80" s="148" t="s">
        <v>467</v>
      </c>
      <c r="C80" s="234">
        <v>167.31399999999999</v>
      </c>
      <c r="D80" s="630">
        <v>0</v>
      </c>
      <c r="E80" s="300">
        <v>0.19272727272727272</v>
      </c>
      <c r="F80" s="234">
        <v>167.36699999999999</v>
      </c>
      <c r="G80" s="300">
        <v>1</v>
      </c>
      <c r="H80" s="235">
        <v>133403</v>
      </c>
      <c r="I80" s="300">
        <v>0.81589705917164124</v>
      </c>
      <c r="J80" s="630">
        <v>0</v>
      </c>
      <c r="K80" s="234">
        <v>9.0269999999999992</v>
      </c>
      <c r="L80" s="300">
        <v>5.3935363602143793E-2</v>
      </c>
      <c r="M80" s="234">
        <v>136.55699999999999</v>
      </c>
      <c r="N80" s="253">
        <v>-131.97800000000001</v>
      </c>
    </row>
    <row r="81" spans="2:14">
      <c r="B81" s="198" t="s">
        <v>475</v>
      </c>
      <c r="C81" s="199">
        <v>3151.95</v>
      </c>
      <c r="D81" s="649">
        <v>0</v>
      </c>
      <c r="E81" s="649">
        <v>0</v>
      </c>
      <c r="F81" s="199">
        <v>3151.95</v>
      </c>
      <c r="G81" s="298">
        <v>3.8329406319579924E-3</v>
      </c>
      <c r="H81" s="649">
        <v>0</v>
      </c>
      <c r="I81" s="298">
        <v>0.84409538717431909</v>
      </c>
      <c r="J81" s="649">
        <v>0</v>
      </c>
      <c r="K81" s="199">
        <v>4715.0450000000001</v>
      </c>
      <c r="L81" s="298">
        <v>1.4959136407620681</v>
      </c>
      <c r="M81" s="200">
        <v>9.6549999999999994</v>
      </c>
      <c r="N81" s="649">
        <v>0</v>
      </c>
    </row>
    <row r="82" spans="2:14">
      <c r="B82" s="202" t="s">
        <v>133</v>
      </c>
      <c r="C82" s="203">
        <v>2060.5790000000002</v>
      </c>
      <c r="D82" s="650">
        <v>0</v>
      </c>
      <c r="E82" s="650">
        <v>0</v>
      </c>
      <c r="F82" s="203">
        <v>2060.5790000000002</v>
      </c>
      <c r="G82" s="299">
        <v>1.3976916454064559E-3</v>
      </c>
      <c r="H82" s="650">
        <v>0</v>
      </c>
      <c r="I82" s="299">
        <v>0.88499547942592527</v>
      </c>
      <c r="J82" s="650">
        <v>0</v>
      </c>
      <c r="K82" s="203">
        <v>2430.2020000000002</v>
      </c>
      <c r="L82" s="299">
        <v>1.1793782233051973</v>
      </c>
      <c r="M82" s="204">
        <v>2.5499999999999998</v>
      </c>
      <c r="N82" s="650"/>
    </row>
    <row r="83" spans="2:14">
      <c r="B83" s="206" t="s">
        <v>134</v>
      </c>
      <c r="C83" s="234">
        <v>98.95</v>
      </c>
      <c r="D83" s="630">
        <v>0</v>
      </c>
      <c r="E83" s="630">
        <v>0</v>
      </c>
      <c r="F83" s="234">
        <v>98.95</v>
      </c>
      <c r="G83" s="300">
        <v>2.0189999999999974E-3</v>
      </c>
      <c r="H83" s="630">
        <v>0</v>
      </c>
      <c r="I83" s="300">
        <v>0.65</v>
      </c>
      <c r="J83" s="630">
        <v>0</v>
      </c>
      <c r="K83" s="235">
        <v>101.96599999999999</v>
      </c>
      <c r="L83" s="300">
        <v>1.0304800404244567</v>
      </c>
      <c r="M83" s="630">
        <v>0</v>
      </c>
      <c r="N83" s="236"/>
    </row>
    <row r="84" spans="2:14">
      <c r="B84" s="206" t="s">
        <v>135</v>
      </c>
      <c r="C84" s="234">
        <v>0.66900000000000004</v>
      </c>
      <c r="D84" s="630">
        <v>0</v>
      </c>
      <c r="E84" s="630">
        <v>0</v>
      </c>
      <c r="F84" s="234">
        <v>0.66900000000000004</v>
      </c>
      <c r="G84" s="300">
        <v>3.0589999999999953E-3</v>
      </c>
      <c r="H84" s="630">
        <v>0</v>
      </c>
      <c r="I84" s="300">
        <v>0.65000000000000868</v>
      </c>
      <c r="J84" s="630">
        <v>0</v>
      </c>
      <c r="K84" s="234">
        <v>0.83</v>
      </c>
      <c r="L84" s="300">
        <v>1.2406576980568012</v>
      </c>
      <c r="M84" s="630">
        <v>0</v>
      </c>
      <c r="N84" s="236"/>
    </row>
    <row r="85" spans="2:14">
      <c r="B85" s="206" t="s">
        <v>136</v>
      </c>
      <c r="C85" s="234">
        <v>3.5350000000000001</v>
      </c>
      <c r="D85" s="630">
        <v>0</v>
      </c>
      <c r="E85" s="630">
        <v>0</v>
      </c>
      <c r="F85" s="234">
        <v>3.5350000000000001</v>
      </c>
      <c r="G85" s="300">
        <v>5.1000000000000064E-3</v>
      </c>
      <c r="H85" s="630">
        <v>0</v>
      </c>
      <c r="I85" s="300">
        <v>0.64999990000000007</v>
      </c>
      <c r="J85" s="630">
        <v>0</v>
      </c>
      <c r="K85" s="234">
        <v>5.3810000000000002</v>
      </c>
      <c r="L85" s="300">
        <v>1.5222065063649222</v>
      </c>
      <c r="M85" s="630">
        <v>0</v>
      </c>
      <c r="N85" s="236"/>
    </row>
    <row r="86" spans="2:14">
      <c r="B86" s="206" t="s">
        <v>137</v>
      </c>
      <c r="C86" s="513">
        <v>971.14599999999996</v>
      </c>
      <c r="D86" s="630">
        <v>0</v>
      </c>
      <c r="E86" s="630">
        <v>0</v>
      </c>
      <c r="F86" s="513">
        <v>971.14599999999996</v>
      </c>
      <c r="G86" s="652">
        <v>8.7999308558136518E-3</v>
      </c>
      <c r="H86" s="630">
        <v>0</v>
      </c>
      <c r="I86" s="652">
        <v>0.78134194648137401</v>
      </c>
      <c r="J86" s="630">
        <v>0</v>
      </c>
      <c r="K86" s="494">
        <v>2136.373</v>
      </c>
      <c r="L86" s="652">
        <v>2.1998473967868892</v>
      </c>
      <c r="M86" s="494">
        <v>6.6779999999999999</v>
      </c>
      <c r="N86" s="236"/>
    </row>
    <row r="87" spans="2:14">
      <c r="B87" s="206" t="s">
        <v>138</v>
      </c>
      <c r="C87" s="513">
        <v>17.071000000000002</v>
      </c>
      <c r="D87" s="630">
        <v>0</v>
      </c>
      <c r="E87" s="630">
        <v>0</v>
      </c>
      <c r="F87" s="513">
        <v>17.071000000000002</v>
      </c>
      <c r="G87" s="652">
        <v>2.5499999999999252E-2</v>
      </c>
      <c r="H87" s="630">
        <v>0</v>
      </c>
      <c r="I87" s="652">
        <v>0.64999999999999525</v>
      </c>
      <c r="J87" s="630">
        <v>0</v>
      </c>
      <c r="K87" s="494">
        <v>40.292999999999999</v>
      </c>
      <c r="L87" s="652">
        <v>2.3603186690879268</v>
      </c>
      <c r="M87" s="630">
        <v>0</v>
      </c>
      <c r="N87" s="236"/>
    </row>
    <row r="88" spans="2:14">
      <c r="B88" s="206" t="s">
        <v>139</v>
      </c>
      <c r="C88" s="630">
        <v>0</v>
      </c>
      <c r="D88" s="630">
        <v>0</v>
      </c>
      <c r="E88" s="630">
        <v>0</v>
      </c>
      <c r="F88" s="630">
        <v>0</v>
      </c>
      <c r="G88" s="630">
        <v>0</v>
      </c>
      <c r="H88" s="630">
        <v>0</v>
      </c>
      <c r="I88" s="630">
        <v>0</v>
      </c>
      <c r="J88" s="630">
        <v>0</v>
      </c>
      <c r="K88" s="630">
        <v>0</v>
      </c>
      <c r="L88" s="630">
        <v>0</v>
      </c>
      <c r="M88" s="630">
        <v>0</v>
      </c>
      <c r="N88" s="630"/>
    </row>
    <row r="89" spans="2:14">
      <c r="B89" s="148" t="s">
        <v>467</v>
      </c>
      <c r="C89" s="630">
        <v>0</v>
      </c>
      <c r="D89" s="630">
        <v>0</v>
      </c>
      <c r="E89" s="630">
        <v>0</v>
      </c>
      <c r="F89" s="630">
        <v>0</v>
      </c>
      <c r="G89" s="630">
        <v>0</v>
      </c>
      <c r="H89" s="630">
        <v>0</v>
      </c>
      <c r="I89" s="630">
        <v>0</v>
      </c>
      <c r="J89" s="630">
        <v>0</v>
      </c>
      <c r="K89" s="630">
        <v>0</v>
      </c>
      <c r="L89" s="630">
        <v>0</v>
      </c>
      <c r="M89" s="630">
        <v>0</v>
      </c>
      <c r="N89" s="630"/>
    </row>
    <row r="90" spans="2:14">
      <c r="B90" s="210" t="s">
        <v>476</v>
      </c>
      <c r="C90" s="211">
        <v>6709.0140000000001</v>
      </c>
      <c r="D90" s="211">
        <v>1027.539</v>
      </c>
      <c r="E90" s="651">
        <v>0.70893951470455141</v>
      </c>
      <c r="F90" s="211">
        <v>7437.4769999999999</v>
      </c>
      <c r="G90" s="630">
        <v>0</v>
      </c>
      <c r="H90" s="212">
        <v>473</v>
      </c>
      <c r="I90" s="630">
        <v>0</v>
      </c>
      <c r="J90" s="630">
        <v>0</v>
      </c>
      <c r="K90" s="211">
        <v>6455.9160000000002</v>
      </c>
      <c r="L90" s="301">
        <v>0.8680250036403474</v>
      </c>
      <c r="M90" s="212">
        <v>191.84</v>
      </c>
      <c r="N90" s="207">
        <v>-110.458</v>
      </c>
    </row>
    <row r="91" spans="2:14">
      <c r="B91" s="252" t="s">
        <v>477</v>
      </c>
      <c r="C91" s="145">
        <v>205711.212</v>
      </c>
      <c r="D91" s="145">
        <v>85113.560000000012</v>
      </c>
      <c r="E91" s="302">
        <v>0.42477214181827255</v>
      </c>
      <c r="F91" s="145">
        <v>224172.85099999997</v>
      </c>
      <c r="G91" s="302">
        <v>5.3268048014574548E-2</v>
      </c>
      <c r="H91" s="145">
        <v>11247622</v>
      </c>
      <c r="I91" s="302">
        <v>0.34530629153901449</v>
      </c>
      <c r="J91" s="648"/>
      <c r="K91" s="145">
        <v>83232.627999999997</v>
      </c>
      <c r="L91" s="302">
        <v>0.37128772564881202</v>
      </c>
      <c r="M91" s="145">
        <v>4291.1220000000003</v>
      </c>
      <c r="N91" s="214">
        <v>-5921.1009999999997</v>
      </c>
    </row>
    <row r="92" spans="2:14">
      <c r="B92" s="741" t="s">
        <v>920</v>
      </c>
      <c r="C92" s="741"/>
      <c r="D92" s="741"/>
      <c r="E92" s="741"/>
      <c r="F92" s="741"/>
      <c r="G92" s="741"/>
      <c r="H92" s="741"/>
      <c r="I92" s="741"/>
      <c r="J92" s="741"/>
      <c r="K92" s="741"/>
      <c r="L92" s="741"/>
      <c r="M92" s="741"/>
      <c r="N92" s="741"/>
    </row>
    <row r="93" spans="2:14">
      <c r="B93" s="744" t="s">
        <v>921</v>
      </c>
      <c r="C93" s="744"/>
      <c r="D93" s="744"/>
      <c r="E93" s="744"/>
      <c r="F93" s="744"/>
      <c r="G93" s="744"/>
      <c r="H93" s="744"/>
      <c r="I93" s="744"/>
      <c r="J93" s="744"/>
      <c r="K93" s="744"/>
      <c r="L93" s="744"/>
      <c r="M93" s="744"/>
      <c r="N93" s="744"/>
    </row>
    <row r="94" spans="2:14">
      <c r="B94" s="744" t="s">
        <v>917</v>
      </c>
      <c r="C94" s="744"/>
      <c r="D94" s="744"/>
      <c r="E94" s="744"/>
      <c r="F94" s="744"/>
      <c r="G94" s="744"/>
      <c r="H94" s="744"/>
      <c r="I94" s="744"/>
      <c r="J94" s="744"/>
      <c r="K94" s="744"/>
      <c r="L94" s="744"/>
      <c r="M94" s="744"/>
      <c r="N94" s="744"/>
    </row>
    <row r="95" spans="2:14">
      <c r="B95" s="744" t="s">
        <v>918</v>
      </c>
      <c r="C95" s="744"/>
      <c r="D95" s="744"/>
      <c r="E95" s="744"/>
      <c r="F95" s="744"/>
      <c r="G95" s="744"/>
      <c r="H95" s="744"/>
      <c r="I95" s="744"/>
      <c r="J95" s="744"/>
      <c r="K95" s="744"/>
      <c r="L95" s="744"/>
      <c r="M95" s="744"/>
      <c r="N95" s="744"/>
    </row>
    <row r="96" spans="2:14">
      <c r="B96" s="744" t="s">
        <v>919</v>
      </c>
      <c r="C96" s="744"/>
      <c r="D96" s="744"/>
      <c r="E96" s="744"/>
      <c r="F96" s="744"/>
      <c r="G96" s="744"/>
      <c r="H96" s="744"/>
      <c r="I96" s="744"/>
      <c r="J96" s="744"/>
      <c r="K96" s="744"/>
      <c r="L96" s="744"/>
      <c r="M96" s="744"/>
      <c r="N96" s="744"/>
    </row>
    <row r="98" spans="2:14">
      <c r="B98" s="745" t="s">
        <v>817</v>
      </c>
      <c r="C98" s="745"/>
      <c r="D98" s="745"/>
      <c r="E98" s="745"/>
      <c r="F98" s="745"/>
      <c r="G98" s="745"/>
      <c r="H98" s="745"/>
      <c r="I98" s="745"/>
      <c r="J98" s="745"/>
      <c r="K98" s="745"/>
      <c r="L98" s="745"/>
      <c r="M98" s="745"/>
      <c r="N98" s="745"/>
    </row>
    <row r="99" spans="2:14">
      <c r="B99" s="192"/>
      <c r="C99" s="192"/>
      <c r="D99" s="192"/>
      <c r="E99" s="192"/>
      <c r="F99" s="192"/>
      <c r="G99" s="192"/>
      <c r="H99" s="192"/>
      <c r="I99" s="192"/>
      <c r="J99" s="192"/>
      <c r="K99" s="192"/>
      <c r="L99" s="192"/>
      <c r="M99" s="192"/>
      <c r="N99" s="192"/>
    </row>
    <row r="100" spans="2:14" ht="14.25">
      <c r="B100" s="452" t="s">
        <v>816</v>
      </c>
      <c r="C100" s="192"/>
      <c r="D100" s="192"/>
      <c r="E100" s="192"/>
      <c r="F100" s="192"/>
      <c r="G100" s="192"/>
      <c r="H100" s="192"/>
      <c r="I100" s="192"/>
      <c r="J100" s="192"/>
      <c r="K100" s="192"/>
      <c r="L100" s="192"/>
      <c r="M100" s="192"/>
      <c r="N100" s="192"/>
    </row>
    <row r="101" spans="2:14" s="21" customFormat="1" ht="63.75">
      <c r="B101" s="503" t="s">
        <v>815</v>
      </c>
      <c r="C101" s="193" t="s">
        <v>453</v>
      </c>
      <c r="D101" s="193" t="s">
        <v>454</v>
      </c>
      <c r="E101" s="29" t="s">
        <v>455</v>
      </c>
      <c r="F101" s="29" t="s">
        <v>456</v>
      </c>
      <c r="G101" s="29" t="s">
        <v>457</v>
      </c>
      <c r="H101" s="193" t="s">
        <v>458</v>
      </c>
      <c r="I101" s="29" t="s">
        <v>459</v>
      </c>
      <c r="J101" s="29" t="s">
        <v>460</v>
      </c>
      <c r="K101" s="193" t="s">
        <v>431</v>
      </c>
      <c r="L101" s="193" t="s">
        <v>461</v>
      </c>
      <c r="M101" s="193" t="s">
        <v>462</v>
      </c>
      <c r="N101" s="193" t="s">
        <v>463</v>
      </c>
    </row>
    <row r="102" spans="2:14">
      <c r="B102" s="194" t="s">
        <v>464</v>
      </c>
      <c r="C102" s="647">
        <v>0</v>
      </c>
      <c r="D102" s="647">
        <v>0</v>
      </c>
      <c r="E102" s="647">
        <v>0</v>
      </c>
      <c r="F102" s="647">
        <v>0</v>
      </c>
      <c r="G102" s="647">
        <v>0</v>
      </c>
      <c r="H102" s="647">
        <v>0</v>
      </c>
      <c r="I102" s="647">
        <v>0</v>
      </c>
      <c r="J102" s="660"/>
      <c r="K102" s="647">
        <v>0</v>
      </c>
      <c r="L102" s="647">
        <v>0</v>
      </c>
      <c r="M102" s="647">
        <v>0</v>
      </c>
      <c r="N102" s="647">
        <v>0</v>
      </c>
    </row>
    <row r="103" spans="2:14">
      <c r="B103" s="196" t="s">
        <v>465</v>
      </c>
      <c r="C103" s="654">
        <v>206088.647</v>
      </c>
      <c r="D103" s="195">
        <v>85559.620999999985</v>
      </c>
      <c r="E103" s="297">
        <v>0.4355</v>
      </c>
      <c r="F103" s="195">
        <v>224504.342</v>
      </c>
      <c r="G103" s="297">
        <v>5.7099999999999998E-2</v>
      </c>
      <c r="H103" s="195">
        <v>11479545</v>
      </c>
      <c r="I103" s="297">
        <v>0.3427</v>
      </c>
      <c r="J103" s="661"/>
      <c r="K103" s="195">
        <v>83576.902999999991</v>
      </c>
      <c r="L103" s="297">
        <v>0.37230000000000002</v>
      </c>
      <c r="M103" s="195">
        <v>4635.308</v>
      </c>
      <c r="N103" s="197" t="s">
        <v>86</v>
      </c>
    </row>
    <row r="104" spans="2:14">
      <c r="B104" s="198" t="s">
        <v>466</v>
      </c>
      <c r="C104" s="655">
        <v>5287.5269999999982</v>
      </c>
      <c r="D104" s="200">
        <v>375.65300000000002</v>
      </c>
      <c r="E104" s="298">
        <v>0.49919999999999998</v>
      </c>
      <c r="F104" s="199">
        <v>6977.067</v>
      </c>
      <c r="G104" s="298">
        <v>4.1999999999999997E-3</v>
      </c>
      <c r="H104" s="200">
        <v>134</v>
      </c>
      <c r="I104" s="298">
        <v>0.27929999999999999</v>
      </c>
      <c r="J104" s="200">
        <v>66.962075767741894</v>
      </c>
      <c r="K104" s="200">
        <v>409.137</v>
      </c>
      <c r="L104" s="298">
        <v>5.8599999999999999E-2</v>
      </c>
      <c r="M104" s="200">
        <v>5.2330000000000005</v>
      </c>
      <c r="N104" s="201" t="s">
        <v>87</v>
      </c>
    </row>
    <row r="105" spans="2:14">
      <c r="B105" s="202" t="s">
        <v>133</v>
      </c>
      <c r="C105" s="656">
        <v>4543.3689999999997</v>
      </c>
      <c r="D105" s="204">
        <v>135.78800000000001</v>
      </c>
      <c r="E105" s="299">
        <v>0.499</v>
      </c>
      <c r="F105" s="203">
        <v>6466.424</v>
      </c>
      <c r="G105" s="299">
        <v>2.9999999999999997E-4</v>
      </c>
      <c r="H105" s="204">
        <v>37</v>
      </c>
      <c r="I105" s="299">
        <v>0.26869999999999999</v>
      </c>
      <c r="J105" s="204">
        <v>68.995684755102033</v>
      </c>
      <c r="K105" s="204">
        <v>178.941</v>
      </c>
      <c r="L105" s="299">
        <v>2.7699999999999999E-2</v>
      </c>
      <c r="M105" s="495">
        <v>0.74</v>
      </c>
      <c r="N105" s="205" t="s">
        <v>88</v>
      </c>
    </row>
    <row r="106" spans="2:14">
      <c r="B106" s="206" t="s">
        <v>134</v>
      </c>
      <c r="C106" s="513">
        <v>96.4</v>
      </c>
      <c r="D106" s="367">
        <v>71.768000000000001</v>
      </c>
      <c r="E106" s="300">
        <v>0.49969999999999998</v>
      </c>
      <c r="F106" s="367">
        <v>183.46600000000001</v>
      </c>
      <c r="G106" s="300">
        <v>2E-3</v>
      </c>
      <c r="H106" s="367">
        <v>20</v>
      </c>
      <c r="I106" s="300">
        <v>0.42730000000000001</v>
      </c>
      <c r="J106" s="494">
        <v>59.19244911111111</v>
      </c>
      <c r="K106" s="494">
        <v>18.023</v>
      </c>
      <c r="L106" s="300">
        <v>9.8199999999999996E-2</v>
      </c>
      <c r="M106" s="495">
        <v>0.159</v>
      </c>
      <c r="N106" s="373" t="s">
        <v>870</v>
      </c>
    </row>
    <row r="107" spans="2:14">
      <c r="B107" s="206" t="s">
        <v>135</v>
      </c>
      <c r="C107" s="513">
        <v>77.171999999999997</v>
      </c>
      <c r="D107" s="495">
        <v>0.95499999999999996</v>
      </c>
      <c r="E107" s="300">
        <v>0.38950000000000001</v>
      </c>
      <c r="F107" s="367">
        <v>120.623</v>
      </c>
      <c r="G107" s="300">
        <v>3.0000000000000001E-3</v>
      </c>
      <c r="H107" s="367">
        <v>6</v>
      </c>
      <c r="I107" s="300">
        <v>0.48770000000000002</v>
      </c>
      <c r="J107" s="494">
        <v>60.046325500000009</v>
      </c>
      <c r="K107" s="494">
        <v>48.423999999999999</v>
      </c>
      <c r="L107" s="300">
        <v>0.40139999999999998</v>
      </c>
      <c r="M107" s="495">
        <v>0.17499999999999999</v>
      </c>
      <c r="N107" s="373" t="s">
        <v>870</v>
      </c>
    </row>
    <row r="108" spans="2:14">
      <c r="B108" s="206" t="s">
        <v>136</v>
      </c>
      <c r="C108" s="513">
        <v>116.752</v>
      </c>
      <c r="D108" s="495">
        <v>1.7000000000000001E-2</v>
      </c>
      <c r="E108" s="300">
        <v>0</v>
      </c>
      <c r="F108" s="367">
        <v>88.088999999999999</v>
      </c>
      <c r="G108" s="300">
        <v>5.8999999999999999E-3</v>
      </c>
      <c r="H108" s="367">
        <v>6</v>
      </c>
      <c r="I108" s="300">
        <v>0.3795</v>
      </c>
      <c r="J108" s="494">
        <v>94.127389199999996</v>
      </c>
      <c r="K108" s="494">
        <v>34.715000000000003</v>
      </c>
      <c r="L108" s="300">
        <v>0.39410000000000001</v>
      </c>
      <c r="M108" s="495">
        <v>0.19900000000000001</v>
      </c>
      <c r="N108" s="373" t="s">
        <v>870</v>
      </c>
    </row>
    <row r="109" spans="2:14">
      <c r="B109" s="206" t="s">
        <v>137</v>
      </c>
      <c r="C109" s="513">
        <v>8.8119999999999994</v>
      </c>
      <c r="D109" s="513">
        <v>24.885000000000002</v>
      </c>
      <c r="E109" s="300">
        <v>0.5</v>
      </c>
      <c r="F109" s="367">
        <v>4.0350000000000001</v>
      </c>
      <c r="G109" s="300">
        <v>1.4999999999999999E-2</v>
      </c>
      <c r="H109" s="367">
        <v>9</v>
      </c>
      <c r="I109" s="300">
        <v>0.35520000000000002</v>
      </c>
      <c r="J109" s="494">
        <v>49.850562199999999</v>
      </c>
      <c r="K109" s="494">
        <v>2.976</v>
      </c>
      <c r="L109" s="300">
        <v>0.73750000000000004</v>
      </c>
      <c r="M109" s="495">
        <v>2.1000000000000001E-2</v>
      </c>
      <c r="N109" s="373" t="s">
        <v>870</v>
      </c>
    </row>
    <row r="110" spans="2:14">
      <c r="B110" s="206" t="s">
        <v>138</v>
      </c>
      <c r="C110" s="513">
        <v>355.846</v>
      </c>
      <c r="D110" s="367">
        <v>125.051</v>
      </c>
      <c r="E110" s="300">
        <v>0.50070000000000003</v>
      </c>
      <c r="F110" s="367">
        <v>88.772999999999996</v>
      </c>
      <c r="G110" s="300">
        <v>4.7E-2</v>
      </c>
      <c r="H110" s="367">
        <v>40</v>
      </c>
      <c r="I110" s="300">
        <v>0.40200000000000002</v>
      </c>
      <c r="J110" s="494">
        <v>73.793299266666665</v>
      </c>
      <c r="K110" s="494">
        <v>121.123</v>
      </c>
      <c r="L110" s="300">
        <v>1.3644000000000001</v>
      </c>
      <c r="M110" s="495">
        <v>1.671</v>
      </c>
      <c r="N110" s="373" t="s">
        <v>89</v>
      </c>
    </row>
    <row r="111" spans="2:14">
      <c r="B111" s="206" t="s">
        <v>139</v>
      </c>
      <c r="C111" s="513">
        <v>1.0349999999999999</v>
      </c>
      <c r="D111" s="367">
        <v>9.25</v>
      </c>
      <c r="E111" s="300">
        <v>0.50209999999999999</v>
      </c>
      <c r="F111" s="367">
        <v>4.6440000000000001</v>
      </c>
      <c r="G111" s="300">
        <v>0.2122</v>
      </c>
      <c r="H111" s="367">
        <v>2</v>
      </c>
      <c r="I111" s="300">
        <v>0.2</v>
      </c>
      <c r="J111" s="494">
        <v>5.2608139999999999</v>
      </c>
      <c r="K111" s="494">
        <v>4.7889999999999997</v>
      </c>
      <c r="L111" s="300">
        <v>1.0311999999999999</v>
      </c>
      <c r="M111" s="495">
        <v>0.19700000000000001</v>
      </c>
      <c r="N111" s="373" t="s">
        <v>870</v>
      </c>
    </row>
    <row r="112" spans="2:14">
      <c r="B112" s="148" t="s">
        <v>467</v>
      </c>
      <c r="C112" s="513">
        <v>88.141000000000005</v>
      </c>
      <c r="D112" s="367">
        <v>7.9390000000000001</v>
      </c>
      <c r="E112" s="300">
        <v>0.5</v>
      </c>
      <c r="F112" s="367">
        <v>21.013000000000002</v>
      </c>
      <c r="G112" s="300">
        <v>1</v>
      </c>
      <c r="H112" s="367">
        <v>14</v>
      </c>
      <c r="I112" s="300">
        <v>9.8599999999999993E-2</v>
      </c>
      <c r="J112" s="494">
        <v>59.323047250000009</v>
      </c>
      <c r="K112" s="494">
        <v>0.14599999999999999</v>
      </c>
      <c r="L112" s="300">
        <v>6.8999999999999999E-3</v>
      </c>
      <c r="M112" s="495">
        <v>2.0710000000000002</v>
      </c>
      <c r="N112" s="373" t="s">
        <v>89</v>
      </c>
    </row>
    <row r="113" spans="2:14">
      <c r="B113" s="198" t="s">
        <v>468</v>
      </c>
      <c r="C113" s="655">
        <v>27398.400000000001</v>
      </c>
      <c r="D113" s="199">
        <v>6760.5030000000006</v>
      </c>
      <c r="E113" s="298">
        <v>0.55889999999999995</v>
      </c>
      <c r="F113" s="199">
        <v>12560.180999999997</v>
      </c>
      <c r="G113" s="298">
        <v>9.5999999999999992E-3</v>
      </c>
      <c r="H113" s="199">
        <v>1869</v>
      </c>
      <c r="I113" s="298">
        <v>0.40789999999999998</v>
      </c>
      <c r="J113" s="199">
        <v>44.449210967640852</v>
      </c>
      <c r="K113" s="199">
        <v>3987.8760000000002</v>
      </c>
      <c r="L113" s="298">
        <v>0.3175</v>
      </c>
      <c r="M113" s="200">
        <v>55.347999999999999</v>
      </c>
      <c r="N113" s="201" t="s">
        <v>90</v>
      </c>
    </row>
    <row r="114" spans="2:14">
      <c r="B114" s="202" t="s">
        <v>133</v>
      </c>
      <c r="C114" s="203">
        <v>18770.037</v>
      </c>
      <c r="D114" s="203">
        <v>4485.7640000000001</v>
      </c>
      <c r="E114" s="299">
        <v>0.55510000000000004</v>
      </c>
      <c r="F114" s="203">
        <v>9991.4079999999994</v>
      </c>
      <c r="G114" s="299">
        <v>8.0000000000000004E-4</v>
      </c>
      <c r="H114" s="204">
        <v>948</v>
      </c>
      <c r="I114" s="299">
        <v>0.41410000000000002</v>
      </c>
      <c r="J114" s="203">
        <v>47.1627527970779</v>
      </c>
      <c r="K114" s="203">
        <v>2262.0520000000001</v>
      </c>
      <c r="L114" s="299">
        <v>0.22639999999999999</v>
      </c>
      <c r="M114" s="204">
        <v>3.2469999999999999</v>
      </c>
      <c r="N114" s="205" t="s">
        <v>91</v>
      </c>
    </row>
    <row r="115" spans="2:14">
      <c r="B115" s="206" t="s">
        <v>134</v>
      </c>
      <c r="C115" s="494">
        <v>3506.3</v>
      </c>
      <c r="D115" s="367">
        <v>908.23299999999995</v>
      </c>
      <c r="E115" s="300">
        <v>0.62809999999999999</v>
      </c>
      <c r="F115" s="367">
        <v>751.92399999999998</v>
      </c>
      <c r="G115" s="300">
        <v>2E-3</v>
      </c>
      <c r="H115" s="367">
        <v>196</v>
      </c>
      <c r="I115" s="300">
        <v>0.37030000000000002</v>
      </c>
      <c r="J115" s="494">
        <v>44.225119155844162</v>
      </c>
      <c r="K115" s="494">
        <v>290.55900000000003</v>
      </c>
      <c r="L115" s="300">
        <v>0.38640000000000002</v>
      </c>
      <c r="M115" s="367">
        <v>0.55300000000000005</v>
      </c>
      <c r="N115" s="373" t="s">
        <v>89</v>
      </c>
    </row>
    <row r="116" spans="2:14">
      <c r="B116" s="206" t="s">
        <v>135</v>
      </c>
      <c r="C116" s="494">
        <v>3586.6990000000001</v>
      </c>
      <c r="D116" s="367">
        <v>815.73400000000004</v>
      </c>
      <c r="E116" s="300">
        <v>0.54020000000000001</v>
      </c>
      <c r="F116" s="371">
        <v>743.16700000000003</v>
      </c>
      <c r="G116" s="300">
        <v>3.0999999999999999E-3</v>
      </c>
      <c r="H116" s="367">
        <v>200</v>
      </c>
      <c r="I116" s="300">
        <v>0.33589999999999998</v>
      </c>
      <c r="J116" s="494">
        <v>38.822193863013688</v>
      </c>
      <c r="K116" s="494">
        <v>323.84699999999998</v>
      </c>
      <c r="L116" s="300">
        <v>0.43580000000000002</v>
      </c>
      <c r="M116" s="367">
        <v>0.76900000000000002</v>
      </c>
      <c r="N116" s="373" t="s">
        <v>89</v>
      </c>
    </row>
    <row r="117" spans="2:14">
      <c r="B117" s="206" t="s">
        <v>136</v>
      </c>
      <c r="C117" s="495">
        <v>509.99</v>
      </c>
      <c r="D117" s="367">
        <v>158.285</v>
      </c>
      <c r="E117" s="300">
        <v>0.62909999999999999</v>
      </c>
      <c r="F117" s="367">
        <v>336.108</v>
      </c>
      <c r="G117" s="300">
        <v>5.1000000000000004E-3</v>
      </c>
      <c r="H117" s="367">
        <v>121</v>
      </c>
      <c r="I117" s="300">
        <v>0.36570000000000003</v>
      </c>
      <c r="J117" s="494">
        <v>33.003328569444449</v>
      </c>
      <c r="K117" s="494">
        <v>214.464</v>
      </c>
      <c r="L117" s="300">
        <v>0.6381</v>
      </c>
      <c r="M117" s="367">
        <v>0.622</v>
      </c>
      <c r="N117" s="373" t="s">
        <v>870</v>
      </c>
    </row>
    <row r="118" spans="2:14">
      <c r="B118" s="206" t="s">
        <v>137</v>
      </c>
      <c r="C118" s="495">
        <v>466.14600000000002</v>
      </c>
      <c r="D118" s="367">
        <v>345.96800000000002</v>
      </c>
      <c r="E118" s="300">
        <v>0.50760000000000005</v>
      </c>
      <c r="F118" s="367">
        <v>460.70299999999997</v>
      </c>
      <c r="G118" s="300">
        <v>1.2200000000000001E-2</v>
      </c>
      <c r="H118" s="367">
        <v>183</v>
      </c>
      <c r="I118" s="300">
        <v>0.44230000000000003</v>
      </c>
      <c r="J118" s="494">
        <v>39.875265474576274</v>
      </c>
      <c r="K118" s="494">
        <v>514.54200000000003</v>
      </c>
      <c r="L118" s="300">
        <v>1.1169</v>
      </c>
      <c r="M118" s="367">
        <v>2.4609999999999999</v>
      </c>
      <c r="N118" s="373" t="s">
        <v>89</v>
      </c>
    </row>
    <row r="119" spans="2:14">
      <c r="B119" s="206" t="s">
        <v>138</v>
      </c>
      <c r="C119" s="495">
        <v>325.87200000000001</v>
      </c>
      <c r="D119" s="367">
        <v>42.947000000000003</v>
      </c>
      <c r="E119" s="300">
        <v>0.53169999999999995</v>
      </c>
      <c r="F119" s="367">
        <v>146.99799999999999</v>
      </c>
      <c r="G119" s="300">
        <v>3.6999999999999998E-2</v>
      </c>
      <c r="H119" s="367">
        <v>146</v>
      </c>
      <c r="I119" s="300">
        <v>0.47970000000000002</v>
      </c>
      <c r="J119" s="494">
        <v>42.485454760869558</v>
      </c>
      <c r="K119" s="494">
        <v>249.88300000000001</v>
      </c>
      <c r="L119" s="300">
        <v>1.6999</v>
      </c>
      <c r="M119" s="367">
        <v>2.6469999999999998</v>
      </c>
      <c r="N119" s="373" t="s">
        <v>87</v>
      </c>
    </row>
    <row r="120" spans="2:14">
      <c r="B120" s="206" t="s">
        <v>139</v>
      </c>
      <c r="C120" s="495">
        <v>40.451999999999998</v>
      </c>
      <c r="D120" s="367">
        <v>2.8530000000000002</v>
      </c>
      <c r="E120" s="300">
        <v>0.50749999999999995</v>
      </c>
      <c r="F120" s="367">
        <v>41.9</v>
      </c>
      <c r="G120" s="300">
        <v>0.19650000000000001</v>
      </c>
      <c r="H120" s="367">
        <v>28</v>
      </c>
      <c r="I120" s="300">
        <v>0.45500000000000002</v>
      </c>
      <c r="J120" s="494">
        <v>39.857546090909089</v>
      </c>
      <c r="K120" s="494">
        <v>106.85</v>
      </c>
      <c r="L120" s="300">
        <v>2.5501</v>
      </c>
      <c r="M120" s="367">
        <v>3.746</v>
      </c>
      <c r="N120" s="373" t="s">
        <v>88</v>
      </c>
    </row>
    <row r="121" spans="2:14">
      <c r="B121" s="148" t="s">
        <v>467</v>
      </c>
      <c r="C121" s="495">
        <v>192.904</v>
      </c>
      <c r="D121" s="367">
        <v>0.71899999999999997</v>
      </c>
      <c r="E121" s="300">
        <v>0.86519999999999997</v>
      </c>
      <c r="F121" s="367">
        <v>87.972999999999999</v>
      </c>
      <c r="G121" s="300">
        <v>1</v>
      </c>
      <c r="H121" s="367">
        <v>47</v>
      </c>
      <c r="I121" s="300">
        <v>0.46949999999999997</v>
      </c>
      <c r="J121" s="494">
        <v>42.272452749999999</v>
      </c>
      <c r="K121" s="494">
        <v>25.678999999999998</v>
      </c>
      <c r="L121" s="300">
        <v>0.29189999999999999</v>
      </c>
      <c r="M121" s="367">
        <v>41.302999999999997</v>
      </c>
      <c r="N121" s="373" t="s">
        <v>92</v>
      </c>
    </row>
    <row r="122" spans="2:14">
      <c r="B122" s="198" t="s">
        <v>469</v>
      </c>
      <c r="C122" s="199">
        <v>14260.281000000001</v>
      </c>
      <c r="D122" s="199">
        <v>3606.3700000000003</v>
      </c>
      <c r="E122" s="298">
        <v>0.43930000000000002</v>
      </c>
      <c r="F122" s="199">
        <v>15502.189</v>
      </c>
      <c r="G122" s="298">
        <v>0.22700000000000001</v>
      </c>
      <c r="H122" s="199">
        <v>43278</v>
      </c>
      <c r="I122" s="298">
        <v>0.4768</v>
      </c>
      <c r="J122" s="199">
        <v>47.972287631009593</v>
      </c>
      <c r="K122" s="199">
        <v>9934.9439999999995</v>
      </c>
      <c r="L122" s="298">
        <v>0.64090000000000003</v>
      </c>
      <c r="M122" s="199">
        <v>1666.4059999999999</v>
      </c>
      <c r="N122" s="207" t="s">
        <v>93</v>
      </c>
    </row>
    <row r="123" spans="2:14">
      <c r="B123" s="202" t="s">
        <v>133</v>
      </c>
      <c r="C123" s="203">
        <v>1147.117</v>
      </c>
      <c r="D123" s="204">
        <v>621.447</v>
      </c>
      <c r="E123" s="299">
        <v>0.43509999999999999</v>
      </c>
      <c r="F123" s="203">
        <v>1835.202</v>
      </c>
      <c r="G123" s="299">
        <v>1.1999999999999999E-3</v>
      </c>
      <c r="H123" s="203">
        <v>5134</v>
      </c>
      <c r="I123" s="299">
        <v>0.51849999999999996</v>
      </c>
      <c r="J123" s="203">
        <v>55.56634056250001</v>
      </c>
      <c r="K123" s="204">
        <v>519.75800000000004</v>
      </c>
      <c r="L123" s="299">
        <v>0.28320000000000001</v>
      </c>
      <c r="M123" s="204">
        <v>1.1040000000000001</v>
      </c>
      <c r="N123" s="205" t="s">
        <v>87</v>
      </c>
    </row>
    <row r="124" spans="2:14">
      <c r="B124" s="206" t="s">
        <v>134</v>
      </c>
      <c r="C124" s="495">
        <v>566.15200000000004</v>
      </c>
      <c r="D124" s="367">
        <v>274.26299999999998</v>
      </c>
      <c r="E124" s="300">
        <v>0.42880000000000001</v>
      </c>
      <c r="F124" s="494">
        <v>1015.018</v>
      </c>
      <c r="G124" s="300">
        <v>2E-3</v>
      </c>
      <c r="H124" s="371">
        <v>2308</v>
      </c>
      <c r="I124" s="300">
        <v>0.47789999999999999</v>
      </c>
      <c r="J124" s="494">
        <v>43.36303717567565</v>
      </c>
      <c r="K124" s="494">
        <v>380.613</v>
      </c>
      <c r="L124" s="300">
        <v>0.375</v>
      </c>
      <c r="M124" s="367">
        <v>0.96899999999999997</v>
      </c>
      <c r="N124" s="373" t="s">
        <v>88</v>
      </c>
    </row>
    <row r="125" spans="2:14">
      <c r="B125" s="206" t="s">
        <v>135</v>
      </c>
      <c r="C125" s="494">
        <v>1031.49</v>
      </c>
      <c r="D125" s="367">
        <v>361.79899999999998</v>
      </c>
      <c r="E125" s="300">
        <v>0.43330000000000002</v>
      </c>
      <c r="F125" s="371">
        <v>1402.37</v>
      </c>
      <c r="G125" s="300">
        <v>3.0999999999999999E-3</v>
      </c>
      <c r="H125" s="371">
        <v>4106</v>
      </c>
      <c r="I125" s="300">
        <v>0.51770000000000005</v>
      </c>
      <c r="J125" s="494">
        <v>46.59936877894738</v>
      </c>
      <c r="K125" s="494">
        <v>703.86300000000006</v>
      </c>
      <c r="L125" s="300">
        <v>0.50190000000000001</v>
      </c>
      <c r="M125" s="367">
        <v>2.2519999999999998</v>
      </c>
      <c r="N125" s="373" t="s">
        <v>94</v>
      </c>
    </row>
    <row r="126" spans="2:14">
      <c r="B126" s="206" t="s">
        <v>136</v>
      </c>
      <c r="C126" s="494">
        <v>1331.0060000000001</v>
      </c>
      <c r="D126" s="367">
        <v>373.25</v>
      </c>
      <c r="E126" s="300">
        <v>0.45190000000000002</v>
      </c>
      <c r="F126" s="371">
        <v>1505.4190000000001</v>
      </c>
      <c r="G126" s="300">
        <v>5.1000000000000004E-3</v>
      </c>
      <c r="H126" s="371">
        <v>5310</v>
      </c>
      <c r="I126" s="300">
        <v>0.49659999999999999</v>
      </c>
      <c r="J126" s="494">
        <v>45.753672356435651</v>
      </c>
      <c r="K126" s="494">
        <v>895.64200000000005</v>
      </c>
      <c r="L126" s="300">
        <v>0.59489999999999998</v>
      </c>
      <c r="M126" s="367">
        <v>3.82</v>
      </c>
      <c r="N126" s="373" t="s">
        <v>94</v>
      </c>
    </row>
    <row r="127" spans="2:14">
      <c r="B127" s="206" t="s">
        <v>137</v>
      </c>
      <c r="C127" s="494">
        <v>3132.0659999999998</v>
      </c>
      <c r="D127" s="367">
        <v>973.97900000000004</v>
      </c>
      <c r="E127" s="300">
        <v>0.45329999999999998</v>
      </c>
      <c r="F127" s="371">
        <v>3201.0920000000001</v>
      </c>
      <c r="G127" s="300">
        <v>1.2E-2</v>
      </c>
      <c r="H127" s="371">
        <v>10460</v>
      </c>
      <c r="I127" s="300">
        <v>0.47189999999999999</v>
      </c>
      <c r="J127" s="494">
        <v>46.305531933734947</v>
      </c>
      <c r="K127" s="494">
        <v>2622.9349999999999</v>
      </c>
      <c r="L127" s="300">
        <v>0.81940000000000002</v>
      </c>
      <c r="M127" s="367">
        <v>17.89</v>
      </c>
      <c r="N127" s="373" t="s">
        <v>95</v>
      </c>
    </row>
    <row r="128" spans="2:14">
      <c r="B128" s="206" t="s">
        <v>138</v>
      </c>
      <c r="C128" s="494">
        <v>3343.5830000000001</v>
      </c>
      <c r="D128" s="367">
        <v>764.27599999999995</v>
      </c>
      <c r="E128" s="300">
        <v>0.43509999999999999</v>
      </c>
      <c r="F128" s="371">
        <v>2942.8710000000001</v>
      </c>
      <c r="G128" s="300">
        <v>4.2200000000000001E-2</v>
      </c>
      <c r="H128" s="371">
        <v>10329</v>
      </c>
      <c r="I128" s="300">
        <v>0.43469999999999998</v>
      </c>
      <c r="J128" s="494">
        <v>42.169125467455636</v>
      </c>
      <c r="K128" s="494">
        <v>3369.1979999999999</v>
      </c>
      <c r="L128" s="300">
        <v>1.1449</v>
      </c>
      <c r="M128" s="367">
        <v>52.930999999999997</v>
      </c>
      <c r="N128" s="373" t="s">
        <v>96</v>
      </c>
    </row>
    <row r="129" spans="2:14">
      <c r="B129" s="206" t="s">
        <v>139</v>
      </c>
      <c r="C129" s="495">
        <v>412.98200000000003</v>
      </c>
      <c r="D129" s="367">
        <v>63.44</v>
      </c>
      <c r="E129" s="300">
        <v>0.42470000000000002</v>
      </c>
      <c r="F129" s="367">
        <v>309.13900000000001</v>
      </c>
      <c r="G129" s="300">
        <v>0.16059999999999999</v>
      </c>
      <c r="H129" s="367">
        <v>1523</v>
      </c>
      <c r="I129" s="300">
        <v>0.39910000000000001</v>
      </c>
      <c r="J129" s="494">
        <v>61.759696499999997</v>
      </c>
      <c r="K129" s="494">
        <v>500.99900000000002</v>
      </c>
      <c r="L129" s="300">
        <v>1.6206</v>
      </c>
      <c r="M129" s="367">
        <v>19.88</v>
      </c>
      <c r="N129" s="373" t="s">
        <v>97</v>
      </c>
    </row>
    <row r="130" spans="2:14">
      <c r="B130" s="148" t="s">
        <v>467</v>
      </c>
      <c r="C130" s="494">
        <v>3295.8850000000002</v>
      </c>
      <c r="D130" s="367">
        <v>173.916</v>
      </c>
      <c r="E130" s="300">
        <v>0.41010000000000002</v>
      </c>
      <c r="F130" s="371">
        <v>3291.078</v>
      </c>
      <c r="G130" s="300">
        <v>1</v>
      </c>
      <c r="H130" s="371">
        <v>4108</v>
      </c>
      <c r="I130" s="300">
        <v>0.4763</v>
      </c>
      <c r="J130" s="494">
        <v>62.585719533333339</v>
      </c>
      <c r="K130" s="494">
        <v>941.93600000000004</v>
      </c>
      <c r="L130" s="300">
        <v>0.28620000000000001</v>
      </c>
      <c r="M130" s="371">
        <v>1567.56</v>
      </c>
      <c r="N130" s="149" t="s">
        <v>98</v>
      </c>
    </row>
    <row r="131" spans="2:14">
      <c r="B131" s="198" t="s">
        <v>470</v>
      </c>
      <c r="C131" s="199">
        <v>50757.065999999999</v>
      </c>
      <c r="D131" s="199">
        <v>53928.80799999999</v>
      </c>
      <c r="E131" s="298">
        <v>0.50580000000000003</v>
      </c>
      <c r="F131" s="199">
        <v>76576.763999999996</v>
      </c>
      <c r="G131" s="298">
        <v>3.5099999999999999E-2</v>
      </c>
      <c r="H131" s="199">
        <v>13759</v>
      </c>
      <c r="I131" s="298">
        <v>0.42120000000000002</v>
      </c>
      <c r="J131" s="199">
        <v>54.8566432476266</v>
      </c>
      <c r="K131" s="199">
        <v>37613.635999999999</v>
      </c>
      <c r="L131" s="298">
        <v>0.49120000000000003</v>
      </c>
      <c r="M131" s="199">
        <v>799.64400000000001</v>
      </c>
      <c r="N131" s="207" t="s">
        <v>99</v>
      </c>
    </row>
    <row r="132" spans="2:14">
      <c r="B132" s="202" t="s">
        <v>133</v>
      </c>
      <c r="C132" s="203">
        <v>17193.669999999998</v>
      </c>
      <c r="D132" s="203">
        <v>26764.706999999999</v>
      </c>
      <c r="E132" s="299">
        <v>0.49159999999999998</v>
      </c>
      <c r="F132" s="203">
        <v>30980.932000000001</v>
      </c>
      <c r="G132" s="299">
        <v>1.1000000000000001E-3</v>
      </c>
      <c r="H132" s="203">
        <v>2647</v>
      </c>
      <c r="I132" s="299">
        <v>0.43269999999999997</v>
      </c>
      <c r="J132" s="203">
        <v>59.145669299212578</v>
      </c>
      <c r="K132" s="203">
        <v>8884.7579999999998</v>
      </c>
      <c r="L132" s="299">
        <v>0.2868</v>
      </c>
      <c r="M132" s="204">
        <v>14.673999999999999</v>
      </c>
      <c r="N132" s="205" t="s">
        <v>100</v>
      </c>
    </row>
    <row r="133" spans="2:14">
      <c r="B133" s="206" t="s">
        <v>134</v>
      </c>
      <c r="C133" s="494">
        <v>5070.5039999999999</v>
      </c>
      <c r="D133" s="371">
        <v>7709.4660000000003</v>
      </c>
      <c r="E133" s="300">
        <v>0.48549999999999999</v>
      </c>
      <c r="F133" s="371">
        <v>9200.2270000000008</v>
      </c>
      <c r="G133" s="300">
        <v>2E-3</v>
      </c>
      <c r="H133" s="371">
        <v>1432</v>
      </c>
      <c r="I133" s="300">
        <v>0.43390000000000001</v>
      </c>
      <c r="J133" s="494">
        <v>55.969250272189363</v>
      </c>
      <c r="K133" s="494">
        <v>3686.5880000000002</v>
      </c>
      <c r="L133" s="300">
        <v>0.4007</v>
      </c>
      <c r="M133" s="367">
        <v>7.9050000000000002</v>
      </c>
      <c r="N133" s="373" t="s">
        <v>101</v>
      </c>
    </row>
    <row r="134" spans="2:14">
      <c r="B134" s="206" t="s">
        <v>135</v>
      </c>
      <c r="C134" s="494">
        <v>8858.8729999999996</v>
      </c>
      <c r="D134" s="371">
        <v>8240.42</v>
      </c>
      <c r="E134" s="300">
        <v>0.5101</v>
      </c>
      <c r="F134" s="371">
        <v>13088.521000000001</v>
      </c>
      <c r="G134" s="300">
        <v>3.0999999999999999E-3</v>
      </c>
      <c r="H134" s="371">
        <v>2277</v>
      </c>
      <c r="I134" s="300">
        <v>0.43149999999999999</v>
      </c>
      <c r="J134" s="494">
        <v>61.632015348101277</v>
      </c>
      <c r="K134" s="494">
        <v>6927.1880000000001</v>
      </c>
      <c r="L134" s="300">
        <v>0.52929999999999999</v>
      </c>
      <c r="M134" s="367">
        <v>17.760999999999999</v>
      </c>
      <c r="N134" s="373" t="s">
        <v>102</v>
      </c>
    </row>
    <row r="135" spans="2:14">
      <c r="B135" s="206" t="s">
        <v>136</v>
      </c>
      <c r="C135" s="494">
        <v>7693.1469999999999</v>
      </c>
      <c r="D135" s="371">
        <v>7907.13</v>
      </c>
      <c r="E135" s="300">
        <v>0.57820000000000005</v>
      </c>
      <c r="F135" s="371">
        <v>11311.449000000001</v>
      </c>
      <c r="G135" s="300">
        <v>4.8999999999999998E-3</v>
      </c>
      <c r="H135" s="371">
        <v>2280</v>
      </c>
      <c r="I135" s="300">
        <v>0.41649999999999998</v>
      </c>
      <c r="J135" s="494">
        <v>53.694184664233568</v>
      </c>
      <c r="K135" s="494">
        <v>7395.3990000000003</v>
      </c>
      <c r="L135" s="300">
        <v>0.65380000000000005</v>
      </c>
      <c r="M135" s="367">
        <v>23.343</v>
      </c>
      <c r="N135" s="373" t="s">
        <v>95</v>
      </c>
    </row>
    <row r="136" spans="2:14">
      <c r="B136" s="206" t="s">
        <v>137</v>
      </c>
      <c r="C136" s="494">
        <v>5567.3149999999996</v>
      </c>
      <c r="D136" s="371">
        <v>1871.7539999999999</v>
      </c>
      <c r="E136" s="300">
        <v>0.45440000000000003</v>
      </c>
      <c r="F136" s="371">
        <v>5420</v>
      </c>
      <c r="G136" s="300">
        <v>1.0200000000000001E-2</v>
      </c>
      <c r="H136" s="371">
        <v>2548</v>
      </c>
      <c r="I136" s="300">
        <v>0.40329999999999999</v>
      </c>
      <c r="J136" s="494">
        <v>44.704130770992379</v>
      </c>
      <c r="K136" s="494">
        <v>4806.0119999999997</v>
      </c>
      <c r="L136" s="300">
        <v>0.88670000000000004</v>
      </c>
      <c r="M136" s="367">
        <v>22.478999999999999</v>
      </c>
      <c r="N136" s="373" t="s">
        <v>103</v>
      </c>
    </row>
    <row r="137" spans="2:14">
      <c r="B137" s="206" t="s">
        <v>138</v>
      </c>
      <c r="C137" s="494">
        <v>3538.6280000000002</v>
      </c>
      <c r="D137" s="494">
        <v>1156.8130000000001</v>
      </c>
      <c r="E137" s="300">
        <v>0.55759999999999998</v>
      </c>
      <c r="F137" s="371">
        <v>3649.8620000000001</v>
      </c>
      <c r="G137" s="300">
        <v>3.3599999999999998E-2</v>
      </c>
      <c r="H137" s="371">
        <v>1721</v>
      </c>
      <c r="I137" s="300">
        <v>0.4032</v>
      </c>
      <c r="J137" s="494">
        <v>43.721748007692348</v>
      </c>
      <c r="K137" s="494">
        <v>4485.8329999999996</v>
      </c>
      <c r="L137" s="300">
        <v>1.2290000000000001</v>
      </c>
      <c r="M137" s="367">
        <v>50.354999999999997</v>
      </c>
      <c r="N137" s="373" t="s">
        <v>104</v>
      </c>
    </row>
    <row r="138" spans="2:14">
      <c r="B138" s="206" t="s">
        <v>139</v>
      </c>
      <c r="C138" s="495">
        <v>596.26400000000001</v>
      </c>
      <c r="D138" s="367">
        <v>125.592</v>
      </c>
      <c r="E138" s="300">
        <v>0.49990000000000001</v>
      </c>
      <c r="F138" s="367">
        <v>646.298</v>
      </c>
      <c r="G138" s="300">
        <v>0.1313</v>
      </c>
      <c r="H138" s="367">
        <v>105</v>
      </c>
      <c r="I138" s="300">
        <v>0.31440000000000001</v>
      </c>
      <c r="J138" s="494">
        <v>23.190169416666667</v>
      </c>
      <c r="K138" s="494">
        <v>957.37699999999995</v>
      </c>
      <c r="L138" s="300">
        <v>1.4813000000000001</v>
      </c>
      <c r="M138" s="367">
        <v>27.666</v>
      </c>
      <c r="N138" s="373" t="s">
        <v>105</v>
      </c>
    </row>
    <row r="139" spans="2:14">
      <c r="B139" s="148" t="s">
        <v>467</v>
      </c>
      <c r="C139" s="494">
        <v>2238.665</v>
      </c>
      <c r="D139" s="367">
        <v>152.92599999999999</v>
      </c>
      <c r="E139" s="300">
        <v>0.44490000000000002</v>
      </c>
      <c r="F139" s="371">
        <v>2279.4749999999999</v>
      </c>
      <c r="G139" s="300">
        <v>1</v>
      </c>
      <c r="H139" s="367">
        <v>749</v>
      </c>
      <c r="I139" s="300">
        <v>0.27879999999999999</v>
      </c>
      <c r="J139" s="494">
        <v>48.509559789473677</v>
      </c>
      <c r="K139" s="494">
        <v>470.48099999999999</v>
      </c>
      <c r="L139" s="300">
        <v>0.2064</v>
      </c>
      <c r="M139" s="367">
        <v>635.46100000000001</v>
      </c>
      <c r="N139" s="149" t="s">
        <v>106</v>
      </c>
    </row>
    <row r="140" spans="2:14" ht="25.5">
      <c r="B140" s="198" t="s">
        <v>471</v>
      </c>
      <c r="C140" s="199">
        <v>79866.549000000014</v>
      </c>
      <c r="D140" s="199">
        <v>4499.2920000000004</v>
      </c>
      <c r="E140" s="298">
        <v>4.99E-2</v>
      </c>
      <c r="F140" s="199">
        <v>80072.61</v>
      </c>
      <c r="G140" s="298">
        <v>6.0900000000000003E-2</v>
      </c>
      <c r="H140" s="199">
        <v>1102494</v>
      </c>
      <c r="I140" s="298">
        <v>0.1774</v>
      </c>
      <c r="J140" s="649">
        <v>0</v>
      </c>
      <c r="K140" s="199">
        <v>8268.1299999999992</v>
      </c>
      <c r="L140" s="298">
        <v>0.1033</v>
      </c>
      <c r="M140" s="200">
        <v>907.25099999999998</v>
      </c>
      <c r="N140" s="207" t="s">
        <v>107</v>
      </c>
    </row>
    <row r="141" spans="2:14">
      <c r="B141" s="202" t="s">
        <v>133</v>
      </c>
      <c r="C141" s="203">
        <v>58258.256999999998</v>
      </c>
      <c r="D141" s="203">
        <v>3219.0859999999998</v>
      </c>
      <c r="E141" s="299">
        <v>0.05</v>
      </c>
      <c r="F141" s="203">
        <v>58411.76</v>
      </c>
      <c r="G141" s="299">
        <v>5.0000000000000001E-4</v>
      </c>
      <c r="H141" s="203">
        <v>852045</v>
      </c>
      <c r="I141" s="299">
        <v>0.1615</v>
      </c>
      <c r="J141" s="650">
        <v>0</v>
      </c>
      <c r="K141" s="203">
        <v>1333.4670000000001</v>
      </c>
      <c r="L141" s="299">
        <v>2.2800000000000001E-2</v>
      </c>
      <c r="M141" s="204">
        <v>4.6769999999999996</v>
      </c>
      <c r="N141" s="205" t="s">
        <v>94</v>
      </c>
    </row>
    <row r="142" spans="2:14">
      <c r="B142" s="206" t="s">
        <v>134</v>
      </c>
      <c r="C142" s="494">
        <v>3609.3020000000001</v>
      </c>
      <c r="D142" s="367">
        <v>49.06</v>
      </c>
      <c r="E142" s="300">
        <v>4.9799999999999997E-2</v>
      </c>
      <c r="F142" s="371">
        <v>3611.0160000000001</v>
      </c>
      <c r="G142" s="300">
        <v>2E-3</v>
      </c>
      <c r="H142" s="371">
        <v>41780</v>
      </c>
      <c r="I142" s="300">
        <v>0.22570000000000001</v>
      </c>
      <c r="J142" s="630">
        <v>0</v>
      </c>
      <c r="K142" s="630">
        <v>346.798</v>
      </c>
      <c r="L142" s="300">
        <v>9.6000000000000002E-2</v>
      </c>
      <c r="M142" s="367">
        <v>1.6619999999999999</v>
      </c>
      <c r="N142" s="373" t="s">
        <v>88</v>
      </c>
    </row>
    <row r="143" spans="2:14">
      <c r="B143" s="206" t="s">
        <v>135</v>
      </c>
      <c r="C143" s="494">
        <v>2740.1239999999998</v>
      </c>
      <c r="D143" s="367">
        <v>410.13299999999998</v>
      </c>
      <c r="E143" s="300">
        <v>4.9799999999999997E-2</v>
      </c>
      <c r="F143" s="371">
        <v>2760.22</v>
      </c>
      <c r="G143" s="300">
        <v>3.3E-3</v>
      </c>
      <c r="H143" s="371">
        <v>38939</v>
      </c>
      <c r="I143" s="300">
        <v>0.25230000000000002</v>
      </c>
      <c r="J143" s="630">
        <v>0</v>
      </c>
      <c r="K143" s="630">
        <v>422.64800000000002</v>
      </c>
      <c r="L143" s="300">
        <v>0.15310000000000001</v>
      </c>
      <c r="M143" s="367">
        <v>2.27</v>
      </c>
      <c r="N143" s="373" t="s">
        <v>108</v>
      </c>
    </row>
    <row r="144" spans="2:14">
      <c r="B144" s="206" t="s">
        <v>136</v>
      </c>
      <c r="C144" s="494">
        <v>2096.5100000000002</v>
      </c>
      <c r="D144" s="367">
        <v>241.56700000000001</v>
      </c>
      <c r="E144" s="300">
        <v>4.9799999999999997E-2</v>
      </c>
      <c r="F144" s="371">
        <v>2107.8809999999999</v>
      </c>
      <c r="G144" s="300">
        <v>5.0000000000000001E-3</v>
      </c>
      <c r="H144" s="371">
        <v>28012</v>
      </c>
      <c r="I144" s="300">
        <v>0.25259999999999999</v>
      </c>
      <c r="J144" s="630">
        <v>0</v>
      </c>
      <c r="K144" s="630">
        <v>442.51</v>
      </c>
      <c r="L144" s="300">
        <v>0.2099</v>
      </c>
      <c r="M144" s="367">
        <v>2.6680000000000001</v>
      </c>
      <c r="N144" s="373" t="s">
        <v>108</v>
      </c>
    </row>
    <row r="145" spans="2:14">
      <c r="B145" s="206" t="s">
        <v>137</v>
      </c>
      <c r="C145" s="494">
        <v>4065.8030000000003</v>
      </c>
      <c r="D145" s="367">
        <v>333.09</v>
      </c>
      <c r="E145" s="300">
        <v>4.9799999999999997E-2</v>
      </c>
      <c r="F145" s="371">
        <v>4080.7310000000002</v>
      </c>
      <c r="G145" s="300">
        <v>1.11E-2</v>
      </c>
      <c r="H145" s="371">
        <v>49623</v>
      </c>
      <c r="I145" s="300">
        <v>0.2296</v>
      </c>
      <c r="J145" s="630">
        <v>0</v>
      </c>
      <c r="K145" s="630">
        <v>1304.7759999999998</v>
      </c>
      <c r="L145" s="300">
        <v>0.31979999999999997</v>
      </c>
      <c r="M145" s="367">
        <v>10.401999999999999</v>
      </c>
      <c r="N145" s="373" t="s">
        <v>109</v>
      </c>
    </row>
    <row r="146" spans="2:14">
      <c r="B146" s="206" t="s">
        <v>138</v>
      </c>
      <c r="C146" s="494">
        <v>3981.3429999999998</v>
      </c>
      <c r="D146" s="367">
        <v>204.54</v>
      </c>
      <c r="E146" s="300">
        <v>4.9799999999999997E-2</v>
      </c>
      <c r="F146" s="371">
        <v>3987.886</v>
      </c>
      <c r="G146" s="300">
        <v>4.7600000000000003E-2</v>
      </c>
      <c r="H146" s="371">
        <v>45473</v>
      </c>
      <c r="I146" s="300">
        <v>0.20580000000000001</v>
      </c>
      <c r="J146" s="630">
        <v>0</v>
      </c>
      <c r="K146" s="630">
        <v>2642.4289999999996</v>
      </c>
      <c r="L146" s="300">
        <v>0.66259999999999997</v>
      </c>
      <c r="M146" s="367">
        <v>38.015999999999998</v>
      </c>
      <c r="N146" s="373" t="s">
        <v>110</v>
      </c>
    </row>
    <row r="147" spans="2:14">
      <c r="B147" s="206" t="s">
        <v>139</v>
      </c>
      <c r="C147" s="494">
        <v>636.99400000000003</v>
      </c>
      <c r="D147" s="367">
        <v>41.404000000000003</v>
      </c>
      <c r="E147" s="300">
        <v>4.9799999999999997E-2</v>
      </c>
      <c r="F147" s="371">
        <v>638.98299999999995</v>
      </c>
      <c r="G147" s="300">
        <v>0.1789</v>
      </c>
      <c r="H147" s="371">
        <v>7550</v>
      </c>
      <c r="I147" s="300">
        <v>0.23080000000000001</v>
      </c>
      <c r="J147" s="630">
        <v>0</v>
      </c>
      <c r="K147" s="630">
        <v>826.45500000000004</v>
      </c>
      <c r="L147" s="300">
        <v>1.2934000000000001</v>
      </c>
      <c r="M147" s="367">
        <v>26.393999999999998</v>
      </c>
      <c r="N147" s="373" t="s">
        <v>111</v>
      </c>
    </row>
    <row r="148" spans="2:14">
      <c r="B148" s="148" t="s">
        <v>467</v>
      </c>
      <c r="C148" s="494">
        <v>4478.2160000000003</v>
      </c>
      <c r="D148" s="494">
        <v>0.41199999999999998</v>
      </c>
      <c r="E148" s="300">
        <v>5.0999999999999997E-2</v>
      </c>
      <c r="F148" s="371">
        <v>4474.1329999999998</v>
      </c>
      <c r="G148" s="300">
        <v>1</v>
      </c>
      <c r="H148" s="371">
        <v>39072</v>
      </c>
      <c r="I148" s="300">
        <v>0.1835</v>
      </c>
      <c r="J148" s="630">
        <v>0</v>
      </c>
      <c r="K148" s="630">
        <v>949.04700000000003</v>
      </c>
      <c r="L148" s="300">
        <v>0.21210000000000001</v>
      </c>
      <c r="M148" s="367">
        <v>821.16200000000003</v>
      </c>
      <c r="N148" s="373" t="s">
        <v>112</v>
      </c>
    </row>
    <row r="149" spans="2:14">
      <c r="B149" s="198" t="s">
        <v>472</v>
      </c>
      <c r="C149" s="199">
        <v>3037.3150000000001</v>
      </c>
      <c r="D149" s="200">
        <v>811.88299999999992</v>
      </c>
      <c r="E149" s="298">
        <v>0.6079</v>
      </c>
      <c r="F149" s="199">
        <v>3455.9079999999994</v>
      </c>
      <c r="G149" s="298">
        <v>0.1336</v>
      </c>
      <c r="H149" s="199">
        <v>121952</v>
      </c>
      <c r="I149" s="298">
        <v>0.54379999999999995</v>
      </c>
      <c r="J149" s="649">
        <v>0</v>
      </c>
      <c r="K149" s="199">
        <v>1608.3119999999999</v>
      </c>
      <c r="L149" s="298">
        <v>0.46539999999999998</v>
      </c>
      <c r="M149" s="200">
        <v>241.44400000000002</v>
      </c>
      <c r="N149" s="201" t="s">
        <v>113</v>
      </c>
    </row>
    <row r="150" spans="2:14">
      <c r="B150" s="202" t="s">
        <v>133</v>
      </c>
      <c r="C150" s="204">
        <v>196.072</v>
      </c>
      <c r="D150" s="204">
        <v>174.83</v>
      </c>
      <c r="E150" s="299">
        <v>0.5887</v>
      </c>
      <c r="F150" s="204">
        <v>298.995</v>
      </c>
      <c r="G150" s="299">
        <v>1.1999999999999999E-3</v>
      </c>
      <c r="H150" s="203">
        <v>16665</v>
      </c>
      <c r="I150" s="299">
        <v>0.54810000000000003</v>
      </c>
      <c r="J150" s="650">
        <v>0</v>
      </c>
      <c r="K150" s="204">
        <v>36.881999999999998</v>
      </c>
      <c r="L150" s="299">
        <v>0.1234</v>
      </c>
      <c r="M150" s="204">
        <v>0.189</v>
      </c>
      <c r="N150" s="205" t="s">
        <v>870</v>
      </c>
    </row>
    <row r="151" spans="2:14">
      <c r="B151" s="206" t="s">
        <v>134</v>
      </c>
      <c r="C151" s="495">
        <v>90.078999999999994</v>
      </c>
      <c r="D151" s="367">
        <v>52.597000000000001</v>
      </c>
      <c r="E151" s="300">
        <v>0.61099999999999999</v>
      </c>
      <c r="F151" s="367">
        <v>122.218</v>
      </c>
      <c r="G151" s="300">
        <v>2E-3</v>
      </c>
      <c r="H151" s="371">
        <v>5308</v>
      </c>
      <c r="I151" s="300">
        <v>0.55920000000000003</v>
      </c>
      <c r="J151" s="630">
        <v>0</v>
      </c>
      <c r="K151" s="630">
        <v>22.753</v>
      </c>
      <c r="L151" s="300">
        <v>0.1862</v>
      </c>
      <c r="M151" s="367">
        <v>0.13600000000000001</v>
      </c>
      <c r="N151" s="373" t="s">
        <v>870</v>
      </c>
    </row>
    <row r="152" spans="2:14">
      <c r="B152" s="206" t="s">
        <v>135</v>
      </c>
      <c r="C152" s="495">
        <v>185.54</v>
      </c>
      <c r="D152" s="367">
        <v>80.195999999999998</v>
      </c>
      <c r="E152" s="300">
        <v>0.60950000000000004</v>
      </c>
      <c r="F152" s="367">
        <v>234.18700000000001</v>
      </c>
      <c r="G152" s="300">
        <v>3.0999999999999999E-3</v>
      </c>
      <c r="H152" s="371">
        <v>9094</v>
      </c>
      <c r="I152" s="300">
        <v>0.56069999999999998</v>
      </c>
      <c r="J152" s="630">
        <v>0</v>
      </c>
      <c r="K152" s="630">
        <v>58.478000000000002</v>
      </c>
      <c r="L152" s="300">
        <v>0.24970000000000001</v>
      </c>
      <c r="M152" s="367">
        <v>0.40600000000000003</v>
      </c>
      <c r="N152" s="373" t="s">
        <v>870</v>
      </c>
    </row>
    <row r="153" spans="2:14">
      <c r="B153" s="206" t="s">
        <v>136</v>
      </c>
      <c r="C153" s="495">
        <v>283.90899999999999</v>
      </c>
      <c r="D153" s="367">
        <v>116.005</v>
      </c>
      <c r="E153" s="300">
        <v>0.60370000000000001</v>
      </c>
      <c r="F153" s="367">
        <v>349.79399999999998</v>
      </c>
      <c r="G153" s="300">
        <v>5.1000000000000004E-3</v>
      </c>
      <c r="H153" s="371">
        <v>12120</v>
      </c>
      <c r="I153" s="300">
        <v>0.54720000000000002</v>
      </c>
      <c r="J153" s="630">
        <v>0</v>
      </c>
      <c r="K153" s="630">
        <v>116.252</v>
      </c>
      <c r="L153" s="300">
        <v>0.33229999999999998</v>
      </c>
      <c r="M153" s="367">
        <v>0.97499999999999998</v>
      </c>
      <c r="N153" s="373" t="s">
        <v>89</v>
      </c>
    </row>
    <row r="154" spans="2:14">
      <c r="B154" s="206" t="s">
        <v>137</v>
      </c>
      <c r="C154" s="495">
        <v>702.09400000000005</v>
      </c>
      <c r="D154" s="367">
        <v>199.87299999999999</v>
      </c>
      <c r="E154" s="300">
        <v>0.63290000000000002</v>
      </c>
      <c r="F154" s="367">
        <v>810.56299999999999</v>
      </c>
      <c r="G154" s="300">
        <v>1.2E-2</v>
      </c>
      <c r="H154" s="371">
        <v>26454</v>
      </c>
      <c r="I154" s="300">
        <v>0.54220000000000002</v>
      </c>
      <c r="J154" s="630">
        <v>0</v>
      </c>
      <c r="K154" s="630">
        <v>394.029</v>
      </c>
      <c r="L154" s="300">
        <v>0.48609999999999998</v>
      </c>
      <c r="M154" s="367">
        <v>5.226</v>
      </c>
      <c r="N154" s="373" t="s">
        <v>108</v>
      </c>
    </row>
    <row r="155" spans="2:14">
      <c r="B155" s="206" t="s">
        <v>138</v>
      </c>
      <c r="C155" s="495">
        <v>1019.215</v>
      </c>
      <c r="D155" s="367">
        <v>151.09200000000001</v>
      </c>
      <c r="E155" s="300">
        <v>0.6109</v>
      </c>
      <c r="F155" s="494">
        <v>1072.9649999999999</v>
      </c>
      <c r="G155" s="300">
        <v>4.5600000000000002E-2</v>
      </c>
      <c r="H155" s="371">
        <v>36181</v>
      </c>
      <c r="I155" s="300">
        <v>0.55059999999999998</v>
      </c>
      <c r="J155" s="630">
        <v>0</v>
      </c>
      <c r="K155" s="630">
        <v>712.77</v>
      </c>
      <c r="L155" s="300">
        <v>0.6643</v>
      </c>
      <c r="M155" s="367">
        <v>26.728999999999999</v>
      </c>
      <c r="N155" s="373" t="s">
        <v>114</v>
      </c>
    </row>
    <row r="156" spans="2:14">
      <c r="B156" s="206" t="s">
        <v>139</v>
      </c>
      <c r="C156" s="495">
        <v>206.578</v>
      </c>
      <c r="D156" s="367">
        <v>25.053000000000001</v>
      </c>
      <c r="E156" s="300">
        <v>0.57589999999999997</v>
      </c>
      <c r="F156" s="367">
        <v>208.548</v>
      </c>
      <c r="G156" s="300">
        <v>0.19800000000000001</v>
      </c>
      <c r="H156" s="371">
        <v>7592</v>
      </c>
      <c r="I156" s="300">
        <v>0.51549999999999996</v>
      </c>
      <c r="J156" s="630">
        <v>0</v>
      </c>
      <c r="K156" s="630">
        <v>196.983</v>
      </c>
      <c r="L156" s="300">
        <v>0.94450000000000001</v>
      </c>
      <c r="M156" s="367">
        <v>21.286000000000001</v>
      </c>
      <c r="N156" s="373" t="s">
        <v>115</v>
      </c>
    </row>
    <row r="157" spans="2:14">
      <c r="B157" s="148" t="s">
        <v>467</v>
      </c>
      <c r="C157" s="495">
        <v>353.82799999999997</v>
      </c>
      <c r="D157" s="367">
        <v>12.237</v>
      </c>
      <c r="E157" s="300">
        <v>0.52510000000000001</v>
      </c>
      <c r="F157" s="367">
        <v>358.63799999999998</v>
      </c>
      <c r="G157" s="300">
        <v>1</v>
      </c>
      <c r="H157" s="371">
        <v>8538</v>
      </c>
      <c r="I157" s="300">
        <v>0.52</v>
      </c>
      <c r="J157" s="630">
        <v>0</v>
      </c>
      <c r="K157" s="630">
        <v>70.165000000000006</v>
      </c>
      <c r="L157" s="300">
        <v>0.1956</v>
      </c>
      <c r="M157" s="367">
        <v>186.49700000000001</v>
      </c>
      <c r="N157" s="373" t="s">
        <v>116</v>
      </c>
    </row>
    <row r="158" spans="2:14">
      <c r="B158" s="198" t="s">
        <v>473</v>
      </c>
      <c r="C158" s="199">
        <v>8879.2789999999986</v>
      </c>
      <c r="D158" s="200">
        <v>19.327999999999999</v>
      </c>
      <c r="E158" s="298">
        <v>0.53510000000000002</v>
      </c>
      <c r="F158" s="199">
        <v>8885.3669999999984</v>
      </c>
      <c r="G158" s="298">
        <v>5.6599999999999998E-2</v>
      </c>
      <c r="H158" s="199">
        <v>821034</v>
      </c>
      <c r="I158" s="298">
        <v>0.53149999999999997</v>
      </c>
      <c r="J158" s="649">
        <v>0</v>
      </c>
      <c r="K158" s="199">
        <v>3017.0260000000003</v>
      </c>
      <c r="L158" s="298">
        <v>0.33950000000000002</v>
      </c>
      <c r="M158" s="200">
        <v>209.49599999999998</v>
      </c>
      <c r="N158" s="201" t="s">
        <v>117</v>
      </c>
    </row>
    <row r="159" spans="2:14">
      <c r="B159" s="202" t="s">
        <v>133</v>
      </c>
      <c r="C159" s="203">
        <v>3980.9459999999999</v>
      </c>
      <c r="D159" s="204">
        <v>9.9749999999999996</v>
      </c>
      <c r="E159" s="299">
        <v>0.57499999999999996</v>
      </c>
      <c r="F159" s="203">
        <v>3986.6439999999998</v>
      </c>
      <c r="G159" s="299">
        <v>5.9999999999999995E-4</v>
      </c>
      <c r="H159" s="203">
        <v>306838</v>
      </c>
      <c r="I159" s="299">
        <v>0.53490000000000004</v>
      </c>
      <c r="J159" s="650">
        <v>0</v>
      </c>
      <c r="K159" s="204">
        <v>357.72300000000001</v>
      </c>
      <c r="L159" s="299">
        <v>8.9700000000000002E-2</v>
      </c>
      <c r="M159" s="204">
        <v>1.25</v>
      </c>
      <c r="N159" s="205" t="s">
        <v>108</v>
      </c>
    </row>
    <row r="160" spans="2:14">
      <c r="B160" s="206" t="s">
        <v>134</v>
      </c>
      <c r="C160" s="495">
        <v>435.38299999999998</v>
      </c>
      <c r="D160" s="367">
        <v>0.503</v>
      </c>
      <c r="E160" s="300">
        <v>0.53480000000000005</v>
      </c>
      <c r="F160" s="367">
        <v>435.65199999999999</v>
      </c>
      <c r="G160" s="300">
        <v>1.9E-3</v>
      </c>
      <c r="H160" s="371">
        <v>47482</v>
      </c>
      <c r="I160" s="300">
        <v>0.56720000000000004</v>
      </c>
      <c r="J160" s="630">
        <v>0</v>
      </c>
      <c r="K160" s="630">
        <v>103.41200000000001</v>
      </c>
      <c r="L160" s="300">
        <v>0.2374</v>
      </c>
      <c r="M160" s="495">
        <v>0.47499999999999998</v>
      </c>
      <c r="N160" s="373" t="s">
        <v>89</v>
      </c>
    </row>
    <row r="161" spans="2:14">
      <c r="B161" s="206" t="s">
        <v>135</v>
      </c>
      <c r="C161" s="495">
        <v>727.08100000000002</v>
      </c>
      <c r="D161" s="367">
        <v>0.84299999999999997</v>
      </c>
      <c r="E161" s="300">
        <v>0.57410000000000005</v>
      </c>
      <c r="F161" s="367">
        <v>727.56500000000005</v>
      </c>
      <c r="G161" s="300">
        <v>3.3E-3</v>
      </c>
      <c r="H161" s="371">
        <v>76924</v>
      </c>
      <c r="I161" s="300">
        <v>0.58579999999999999</v>
      </c>
      <c r="J161" s="630">
        <v>0</v>
      </c>
      <c r="K161" s="630">
        <v>253.74700000000001</v>
      </c>
      <c r="L161" s="300">
        <v>0.3488</v>
      </c>
      <c r="M161" s="367">
        <v>1.4039999999999999</v>
      </c>
      <c r="N161" s="373" t="s">
        <v>88</v>
      </c>
    </row>
    <row r="162" spans="2:14">
      <c r="B162" s="206" t="s">
        <v>136</v>
      </c>
      <c r="C162" s="495">
        <v>580.56200000000001</v>
      </c>
      <c r="D162" s="367">
        <v>0.79900000000000004</v>
      </c>
      <c r="E162" s="300">
        <v>0.66459999999999997</v>
      </c>
      <c r="F162" s="367">
        <v>580.89400000000001</v>
      </c>
      <c r="G162" s="300">
        <v>5.4999999999999997E-3</v>
      </c>
      <c r="H162" s="371">
        <v>60010</v>
      </c>
      <c r="I162" s="300">
        <v>0.58330000000000004</v>
      </c>
      <c r="J162" s="630">
        <v>0</v>
      </c>
      <c r="K162" s="630">
        <v>272.81200000000001</v>
      </c>
      <c r="L162" s="300">
        <v>0.46960000000000002</v>
      </c>
      <c r="M162" s="367">
        <v>1.877</v>
      </c>
      <c r="N162" s="373" t="s">
        <v>108</v>
      </c>
    </row>
    <row r="163" spans="2:14">
      <c r="B163" s="206" t="s">
        <v>137</v>
      </c>
      <c r="C163" s="495">
        <v>1038.5119999999999</v>
      </c>
      <c r="D163" s="367">
        <v>2.0289999999999999</v>
      </c>
      <c r="E163" s="300">
        <v>0.60089999999999999</v>
      </c>
      <c r="F163" s="494">
        <v>1038.191</v>
      </c>
      <c r="G163" s="300">
        <v>1.1900000000000001E-2</v>
      </c>
      <c r="H163" s="371">
        <v>115016</v>
      </c>
      <c r="I163" s="300">
        <v>0.54759999999999998</v>
      </c>
      <c r="J163" s="630">
        <v>0</v>
      </c>
      <c r="K163" s="630">
        <v>640.16499999999996</v>
      </c>
      <c r="L163" s="300">
        <v>0.61660000000000004</v>
      </c>
      <c r="M163" s="367">
        <v>6.6989999999999998</v>
      </c>
      <c r="N163" s="373" t="s">
        <v>118</v>
      </c>
    </row>
    <row r="164" spans="2:14">
      <c r="B164" s="206" t="s">
        <v>138</v>
      </c>
      <c r="C164" s="494">
        <v>1596.1120000000001</v>
      </c>
      <c r="D164" s="367">
        <v>4.3150000000000004</v>
      </c>
      <c r="E164" s="300">
        <v>0.44740000000000002</v>
      </c>
      <c r="F164" s="371">
        <v>1597.374</v>
      </c>
      <c r="G164" s="300">
        <v>4.3499999999999997E-2</v>
      </c>
      <c r="H164" s="371">
        <v>160905</v>
      </c>
      <c r="I164" s="300">
        <v>0.4955</v>
      </c>
      <c r="J164" s="630">
        <v>0</v>
      </c>
      <c r="K164" s="630">
        <v>1203.6780000000001</v>
      </c>
      <c r="L164" s="300">
        <v>0.75349999999999995</v>
      </c>
      <c r="M164" s="367">
        <v>34.241999999999997</v>
      </c>
      <c r="N164" s="373" t="s">
        <v>119</v>
      </c>
    </row>
    <row r="165" spans="2:14">
      <c r="B165" s="206" t="s">
        <v>139</v>
      </c>
      <c r="C165" s="495">
        <v>137.62200000000001</v>
      </c>
      <c r="D165" s="494">
        <v>0.35699999999999998</v>
      </c>
      <c r="E165" s="300">
        <v>0.56859999999999999</v>
      </c>
      <c r="F165" s="367">
        <v>136.40799999999999</v>
      </c>
      <c r="G165" s="300">
        <v>0.2162</v>
      </c>
      <c r="H165" s="371">
        <v>17374</v>
      </c>
      <c r="I165" s="300">
        <v>0.50890000000000002</v>
      </c>
      <c r="J165" s="630">
        <v>0</v>
      </c>
      <c r="K165" s="630">
        <v>160.63</v>
      </c>
      <c r="L165" s="300">
        <v>1.1776</v>
      </c>
      <c r="M165" s="367">
        <v>15.007</v>
      </c>
      <c r="N165" s="373" t="s">
        <v>97</v>
      </c>
    </row>
    <row r="166" spans="2:14">
      <c r="B166" s="148" t="s">
        <v>467</v>
      </c>
      <c r="C166" s="495">
        <v>383.06099999999998</v>
      </c>
      <c r="D166" s="367">
        <v>0.50700000000000001</v>
      </c>
      <c r="E166" s="300">
        <v>0</v>
      </c>
      <c r="F166" s="367">
        <v>382.63900000000001</v>
      </c>
      <c r="G166" s="300">
        <v>1</v>
      </c>
      <c r="H166" s="371">
        <v>36485</v>
      </c>
      <c r="I166" s="300">
        <v>0.38819999999999999</v>
      </c>
      <c r="J166" s="630">
        <v>0</v>
      </c>
      <c r="K166" s="630">
        <v>24.859000000000002</v>
      </c>
      <c r="L166" s="300">
        <v>6.5000000000000002E-2</v>
      </c>
      <c r="M166" s="367">
        <v>148.542</v>
      </c>
      <c r="N166" s="373" t="s">
        <v>120</v>
      </c>
    </row>
    <row r="167" spans="2:14">
      <c r="B167" s="198" t="s">
        <v>474</v>
      </c>
      <c r="C167" s="199">
        <v>6022.7280000000001</v>
      </c>
      <c r="D167" s="199">
        <v>14602.523000000001</v>
      </c>
      <c r="E167" s="298">
        <v>0.21440000000000001</v>
      </c>
      <c r="F167" s="199">
        <v>9153.6190000000006</v>
      </c>
      <c r="G167" s="298">
        <v>6.6299999999999998E-2</v>
      </c>
      <c r="H167" s="199">
        <v>9374525</v>
      </c>
      <c r="I167" s="298">
        <v>0.72870000000000001</v>
      </c>
      <c r="J167" s="649">
        <v>0</v>
      </c>
      <c r="K167" s="199">
        <v>6764.4110000000001</v>
      </c>
      <c r="L167" s="298">
        <v>0.73899999999999999</v>
      </c>
      <c r="M167" s="200">
        <v>504.73800000000006</v>
      </c>
      <c r="N167" s="201" t="s">
        <v>121</v>
      </c>
    </row>
    <row r="168" spans="2:14">
      <c r="B168" s="202" t="s">
        <v>133</v>
      </c>
      <c r="C168" s="204">
        <v>941.64200000000005</v>
      </c>
      <c r="D168" s="203">
        <v>4804.2340000000004</v>
      </c>
      <c r="E168" s="299">
        <v>0.29270000000000002</v>
      </c>
      <c r="F168" s="203">
        <v>2347.7049999999999</v>
      </c>
      <c r="G168" s="299">
        <v>4.0000000000000002E-4</v>
      </c>
      <c r="H168" s="203">
        <v>3132253</v>
      </c>
      <c r="I168" s="299">
        <v>0.48080000000000001</v>
      </c>
      <c r="J168" s="650">
        <v>0</v>
      </c>
      <c r="K168" s="204">
        <v>32.713000000000001</v>
      </c>
      <c r="L168" s="299">
        <v>1.3899999999999999E-2</v>
      </c>
      <c r="M168" s="204">
        <v>0.45300000000000001</v>
      </c>
      <c r="N168" s="205" t="s">
        <v>89</v>
      </c>
    </row>
    <row r="169" spans="2:14">
      <c r="B169" s="206" t="s">
        <v>134</v>
      </c>
      <c r="C169" s="495">
        <v>16.010999999999999</v>
      </c>
      <c r="D169" s="367">
        <v>48.228000000000002</v>
      </c>
      <c r="E169" s="300">
        <v>0.33950000000000002</v>
      </c>
      <c r="F169" s="367">
        <v>32.384999999999998</v>
      </c>
      <c r="G169" s="300">
        <v>2.0999999999999999E-3</v>
      </c>
      <c r="H169" s="371">
        <v>67924</v>
      </c>
      <c r="I169" s="300">
        <v>0.51559999999999995</v>
      </c>
      <c r="J169" s="630">
        <v>0</v>
      </c>
      <c r="K169" s="630">
        <v>1.8979999999999999</v>
      </c>
      <c r="L169" s="300">
        <v>5.8599999999999999E-2</v>
      </c>
      <c r="M169" s="367">
        <v>3.4000000000000002E-2</v>
      </c>
      <c r="N169" s="373" t="s">
        <v>870</v>
      </c>
    </row>
    <row r="170" spans="2:14">
      <c r="B170" s="206" t="s">
        <v>135</v>
      </c>
      <c r="C170" s="495">
        <v>160.06200000000001</v>
      </c>
      <c r="D170" s="367">
        <v>355.08100000000002</v>
      </c>
      <c r="E170" s="300">
        <v>0.2092</v>
      </c>
      <c r="F170" s="367">
        <v>234.32400000000001</v>
      </c>
      <c r="G170" s="300">
        <v>3.3E-3</v>
      </c>
      <c r="H170" s="371">
        <v>247187</v>
      </c>
      <c r="I170" s="300">
        <v>0.63390000000000002</v>
      </c>
      <c r="J170" s="630">
        <v>0</v>
      </c>
      <c r="K170" s="630">
        <v>25.884</v>
      </c>
      <c r="L170" s="300">
        <v>0.1105</v>
      </c>
      <c r="M170" s="367">
        <v>0.50700000000000001</v>
      </c>
      <c r="N170" s="373" t="s">
        <v>870</v>
      </c>
    </row>
    <row r="171" spans="2:14">
      <c r="B171" s="206" t="s">
        <v>136</v>
      </c>
      <c r="C171" s="495">
        <v>375.58199999999999</v>
      </c>
      <c r="D171" s="371">
        <v>1745.364</v>
      </c>
      <c r="E171" s="300">
        <v>0.11609999999999999</v>
      </c>
      <c r="F171" s="367">
        <v>578.25300000000004</v>
      </c>
      <c r="G171" s="300">
        <v>5.1999999999999998E-3</v>
      </c>
      <c r="H171" s="371">
        <v>542379</v>
      </c>
      <c r="I171" s="300">
        <v>0.76759999999999995</v>
      </c>
      <c r="J171" s="630">
        <v>0</v>
      </c>
      <c r="K171" s="630">
        <v>108.376</v>
      </c>
      <c r="L171" s="300">
        <v>0.18740000000000001</v>
      </c>
      <c r="M171" s="367">
        <v>2.3220000000000001</v>
      </c>
      <c r="N171" s="373" t="s">
        <v>88</v>
      </c>
    </row>
    <row r="172" spans="2:14">
      <c r="B172" s="206" t="s">
        <v>141</v>
      </c>
      <c r="C172" s="495">
        <v>988.86699999999996</v>
      </c>
      <c r="D172" s="371">
        <v>3058.7779999999998</v>
      </c>
      <c r="E172" s="300">
        <v>0.15029999999999999</v>
      </c>
      <c r="F172" s="371">
        <v>1448.6</v>
      </c>
      <c r="G172" s="300">
        <v>1.21E-2</v>
      </c>
      <c r="H172" s="371">
        <v>1234690</v>
      </c>
      <c r="I172" s="300">
        <v>0.80049999999999999</v>
      </c>
      <c r="J172" s="630">
        <v>0</v>
      </c>
      <c r="K172" s="630">
        <v>539.96900000000005</v>
      </c>
      <c r="L172" s="300">
        <v>0.37280000000000002</v>
      </c>
      <c r="M172" s="367">
        <v>14.085000000000001</v>
      </c>
      <c r="N172" s="373" t="s">
        <v>101</v>
      </c>
    </row>
    <row r="173" spans="2:14">
      <c r="B173" s="206" t="s">
        <v>138</v>
      </c>
      <c r="C173" s="494">
        <v>2414.3310000000001</v>
      </c>
      <c r="D173" s="494">
        <v>4057.2289999999998</v>
      </c>
      <c r="E173" s="300">
        <v>0.1996</v>
      </c>
      <c r="F173" s="371">
        <v>3224.241</v>
      </c>
      <c r="G173" s="300">
        <v>5.3999999999999999E-2</v>
      </c>
      <c r="H173" s="371">
        <v>2872090</v>
      </c>
      <c r="I173" s="300">
        <v>0.83709999999999996</v>
      </c>
      <c r="J173" s="630">
        <v>0</v>
      </c>
      <c r="K173" s="630">
        <v>3549.0349999999999</v>
      </c>
      <c r="L173" s="300">
        <v>1.1007</v>
      </c>
      <c r="M173" s="367">
        <v>146.70599999999999</v>
      </c>
      <c r="N173" s="373" t="s">
        <v>122</v>
      </c>
    </row>
    <row r="174" spans="2:14">
      <c r="B174" s="206" t="s">
        <v>139</v>
      </c>
      <c r="C174" s="495">
        <v>958.68299999999999</v>
      </c>
      <c r="D174" s="494">
        <v>533.18200000000002</v>
      </c>
      <c r="E174" s="300">
        <v>0.30349999999999999</v>
      </c>
      <c r="F174" s="371">
        <v>1120.4849999999999</v>
      </c>
      <c r="G174" s="300">
        <v>0.2165</v>
      </c>
      <c r="H174" s="371">
        <v>1131749</v>
      </c>
      <c r="I174" s="300">
        <v>0.83540000000000003</v>
      </c>
      <c r="J174" s="630">
        <v>0</v>
      </c>
      <c r="K174" s="630">
        <v>2497.6979999999999</v>
      </c>
      <c r="L174" s="300">
        <v>2.2290999999999999</v>
      </c>
      <c r="M174" s="367">
        <v>203.15199999999999</v>
      </c>
      <c r="N174" s="373" t="s">
        <v>123</v>
      </c>
    </row>
    <row r="175" spans="2:14">
      <c r="B175" s="148" t="s">
        <v>467</v>
      </c>
      <c r="C175" s="495">
        <v>167.55</v>
      </c>
      <c r="D175" s="494">
        <v>0.42699999999999999</v>
      </c>
      <c r="E175" s="300">
        <v>0.17799999999999999</v>
      </c>
      <c r="F175" s="367">
        <v>167.626</v>
      </c>
      <c r="G175" s="300">
        <v>1</v>
      </c>
      <c r="H175" s="371">
        <v>146253</v>
      </c>
      <c r="I175" s="300">
        <v>0.82010000000000005</v>
      </c>
      <c r="J175" s="630">
        <v>0</v>
      </c>
      <c r="K175" s="630">
        <v>8.8379999999999992</v>
      </c>
      <c r="L175" s="300">
        <v>5.2699999999999997E-2</v>
      </c>
      <c r="M175" s="367">
        <v>137.47900000000001</v>
      </c>
      <c r="N175" s="373" t="s">
        <v>124</v>
      </c>
    </row>
    <row r="176" spans="2:14">
      <c r="B176" s="198" t="s">
        <v>475</v>
      </c>
      <c r="C176" s="199">
        <v>3389.982</v>
      </c>
      <c r="D176" s="649">
        <v>0</v>
      </c>
      <c r="E176" s="649">
        <v>0</v>
      </c>
      <c r="F176" s="199">
        <v>3389.982</v>
      </c>
      <c r="G176" s="298">
        <v>5.1999999999999998E-3</v>
      </c>
      <c r="H176" s="649">
        <v>0</v>
      </c>
      <c r="I176" s="298">
        <v>0.80940000000000001</v>
      </c>
      <c r="J176" s="649">
        <v>0</v>
      </c>
      <c r="K176" s="199">
        <v>4952.7540000000008</v>
      </c>
      <c r="L176" s="298">
        <v>1.4610000000000001</v>
      </c>
      <c r="M176" s="200">
        <v>12.173</v>
      </c>
      <c r="N176" s="201" t="s">
        <v>125</v>
      </c>
    </row>
    <row r="177" spans="2:14">
      <c r="B177" s="202" t="s">
        <v>133</v>
      </c>
      <c r="C177" s="203">
        <v>2174.241</v>
      </c>
      <c r="D177" s="650">
        <v>0</v>
      </c>
      <c r="E177" s="650">
        <v>0</v>
      </c>
      <c r="F177" s="203">
        <v>2174.241</v>
      </c>
      <c r="G177" s="299">
        <v>1.4E-3</v>
      </c>
      <c r="H177" s="650">
        <v>0</v>
      </c>
      <c r="I177" s="299">
        <v>0.89859999999999995</v>
      </c>
      <c r="J177" s="650">
        <v>0</v>
      </c>
      <c r="K177" s="203">
        <v>2604.2620000000002</v>
      </c>
      <c r="L177" s="299">
        <v>1.1978</v>
      </c>
      <c r="M177" s="204">
        <v>2.7389999999999999</v>
      </c>
      <c r="N177" s="205"/>
    </row>
    <row r="178" spans="2:14">
      <c r="B178" s="206" t="s">
        <v>134</v>
      </c>
      <c r="C178" s="495">
        <v>85.823999999999998</v>
      </c>
      <c r="D178" s="630">
        <v>0</v>
      </c>
      <c r="E178" s="630">
        <v>0</v>
      </c>
      <c r="F178" s="367">
        <v>85.823999999999998</v>
      </c>
      <c r="G178" s="300">
        <v>2E-3</v>
      </c>
      <c r="H178" s="630">
        <v>0</v>
      </c>
      <c r="I178" s="300">
        <v>0.65</v>
      </c>
      <c r="J178" s="630">
        <v>0</v>
      </c>
      <c r="K178" s="630">
        <v>88.44</v>
      </c>
      <c r="L178" s="300">
        <v>1.0305</v>
      </c>
      <c r="M178" s="367">
        <v>0.11</v>
      </c>
      <c r="N178" s="366"/>
    </row>
    <row r="179" spans="2:14">
      <c r="B179" s="206" t="s">
        <v>135</v>
      </c>
      <c r="C179" s="495">
        <v>0.66800000000000004</v>
      </c>
      <c r="D179" s="630">
        <v>0</v>
      </c>
      <c r="E179" s="630">
        <v>0</v>
      </c>
      <c r="F179" s="367">
        <v>0.66800000000000004</v>
      </c>
      <c r="G179" s="300">
        <v>3.0999999999999999E-3</v>
      </c>
      <c r="H179" s="630">
        <v>0</v>
      </c>
      <c r="I179" s="300">
        <v>0.65</v>
      </c>
      <c r="J179" s="630">
        <v>0</v>
      </c>
      <c r="K179" s="630">
        <v>0.82699999999999996</v>
      </c>
      <c r="L179" s="300">
        <v>1.238</v>
      </c>
      <c r="M179" s="367">
        <v>2E-3</v>
      </c>
      <c r="N179" s="366"/>
    </row>
    <row r="180" spans="2:14">
      <c r="B180" s="206" t="s">
        <v>136</v>
      </c>
      <c r="C180" s="495">
        <v>3.573</v>
      </c>
      <c r="D180" s="630">
        <v>0</v>
      </c>
      <c r="E180" s="630">
        <v>0</v>
      </c>
      <c r="F180" s="367">
        <v>3.573</v>
      </c>
      <c r="G180" s="300">
        <v>5.1000000000000004E-3</v>
      </c>
      <c r="H180" s="630">
        <v>0</v>
      </c>
      <c r="I180" s="300">
        <v>0.65</v>
      </c>
      <c r="J180" s="630">
        <v>0</v>
      </c>
      <c r="K180" s="630">
        <v>5.4379999999999997</v>
      </c>
      <c r="L180" s="300">
        <v>1.522</v>
      </c>
      <c r="M180" s="367">
        <v>1.0999999999999999E-2</v>
      </c>
      <c r="N180" s="366"/>
    </row>
    <row r="181" spans="2:14">
      <c r="B181" s="206" t="s">
        <v>137</v>
      </c>
      <c r="C181" s="513">
        <v>1108.096</v>
      </c>
      <c r="D181" s="630">
        <v>0</v>
      </c>
      <c r="E181" s="630">
        <v>0</v>
      </c>
      <c r="F181" s="543">
        <v>1108.096</v>
      </c>
      <c r="G181" s="652">
        <v>1.2500000000000001E-2</v>
      </c>
      <c r="H181" s="630">
        <v>0</v>
      </c>
      <c r="I181" s="652">
        <v>0.65</v>
      </c>
      <c r="J181" s="630">
        <v>0</v>
      </c>
      <c r="K181" s="630">
        <v>2212.2910000000002</v>
      </c>
      <c r="L181" s="652">
        <v>1.9964999999999999</v>
      </c>
      <c r="M181" s="513">
        <v>9.0180000000000007</v>
      </c>
      <c r="N181" s="366"/>
    </row>
    <row r="182" spans="2:14">
      <c r="B182" s="206" t="s">
        <v>138</v>
      </c>
      <c r="C182" s="513">
        <v>17.579999999999998</v>
      </c>
      <c r="D182" s="630">
        <v>0</v>
      </c>
      <c r="E182" s="630">
        <v>0</v>
      </c>
      <c r="F182" s="513">
        <v>17.579999999999998</v>
      </c>
      <c r="G182" s="652">
        <v>2.5499999999999998E-2</v>
      </c>
      <c r="H182" s="630">
        <v>0</v>
      </c>
      <c r="I182" s="652">
        <v>0.65</v>
      </c>
      <c r="J182" s="630">
        <v>0</v>
      </c>
      <c r="K182" s="630">
        <v>41.496000000000002</v>
      </c>
      <c r="L182" s="652">
        <v>2.3603999999999998</v>
      </c>
      <c r="M182" s="513">
        <v>0.29299999999999998</v>
      </c>
      <c r="N182" s="366"/>
    </row>
    <row r="183" spans="2:14">
      <c r="B183" s="206" t="s">
        <v>139</v>
      </c>
      <c r="C183" s="630">
        <v>0</v>
      </c>
      <c r="D183" s="630">
        <v>0</v>
      </c>
      <c r="E183" s="630">
        <v>0</v>
      </c>
      <c r="F183" s="630">
        <v>0</v>
      </c>
      <c r="G183" s="366" t="s">
        <v>14</v>
      </c>
      <c r="H183" s="630">
        <v>0</v>
      </c>
      <c r="I183" s="366" t="s">
        <v>14</v>
      </c>
      <c r="J183" s="630">
        <v>0</v>
      </c>
      <c r="K183" s="630">
        <v>0</v>
      </c>
      <c r="L183" s="630">
        <v>0</v>
      </c>
      <c r="M183" s="630">
        <v>0</v>
      </c>
      <c r="N183" s="366"/>
    </row>
    <row r="184" spans="2:14">
      <c r="B184" s="148" t="s">
        <v>467</v>
      </c>
      <c r="C184" s="630">
        <v>0</v>
      </c>
      <c r="D184" s="630">
        <v>0</v>
      </c>
      <c r="E184" s="630">
        <v>0</v>
      </c>
      <c r="F184" s="630">
        <v>0</v>
      </c>
      <c r="G184" s="366" t="s">
        <v>14</v>
      </c>
      <c r="H184" s="630">
        <v>0</v>
      </c>
      <c r="I184" s="366" t="s">
        <v>14</v>
      </c>
      <c r="J184" s="630">
        <v>0</v>
      </c>
      <c r="K184" s="630">
        <v>0</v>
      </c>
      <c r="L184" s="630">
        <v>0</v>
      </c>
      <c r="M184" s="630">
        <v>0</v>
      </c>
      <c r="N184" s="366"/>
    </row>
    <row r="185" spans="2:14">
      <c r="B185" s="210" t="s">
        <v>476</v>
      </c>
      <c r="C185" s="211">
        <v>7189.52</v>
      </c>
      <c r="D185" s="211">
        <v>955.26099999999997</v>
      </c>
      <c r="E185" s="651">
        <v>0.77580000000000005</v>
      </c>
      <c r="F185" s="211">
        <v>7930.6549999999997</v>
      </c>
      <c r="G185" s="630">
        <v>0</v>
      </c>
      <c r="H185" s="212">
        <v>500</v>
      </c>
      <c r="I185" s="653">
        <v>0</v>
      </c>
      <c r="J185" s="630">
        <v>0</v>
      </c>
      <c r="K185" s="630">
        <v>7020.6769999999997</v>
      </c>
      <c r="L185" s="301">
        <v>0.88529999999999998</v>
      </c>
      <c r="M185" s="212">
        <v>233.572</v>
      </c>
      <c r="N185" s="213" t="s">
        <v>126</v>
      </c>
    </row>
    <row r="186" spans="2:14">
      <c r="B186" s="252" t="s">
        <v>477</v>
      </c>
      <c r="C186" s="145">
        <v>206088.647</v>
      </c>
      <c r="D186" s="145">
        <v>85559.620999999985</v>
      </c>
      <c r="E186" s="302">
        <f>+E103</f>
        <v>0.4355</v>
      </c>
      <c r="F186" s="145">
        <v>224504.342</v>
      </c>
      <c r="G186" s="302">
        <v>5.7099999999999998E-2</v>
      </c>
      <c r="H186" s="145">
        <v>11479545</v>
      </c>
      <c r="I186" s="302">
        <v>0.34</v>
      </c>
      <c r="J186" s="648"/>
      <c r="K186" s="145">
        <v>83576.902999999991</v>
      </c>
      <c r="L186" s="302">
        <v>0.37</v>
      </c>
      <c r="M186" s="145">
        <v>4635.308</v>
      </c>
      <c r="N186" s="214" t="s">
        <v>86</v>
      </c>
    </row>
    <row r="187" spans="2:14">
      <c r="B187" s="741" t="s">
        <v>915</v>
      </c>
      <c r="C187" s="741"/>
      <c r="D187" s="741"/>
      <c r="E187" s="741"/>
      <c r="F187" s="741"/>
      <c r="G187" s="741"/>
      <c r="H187" s="741"/>
      <c r="I187" s="741"/>
      <c r="J187" s="741"/>
      <c r="K187" s="741"/>
      <c r="L187" s="741"/>
      <c r="M187" s="741"/>
      <c r="N187" s="741"/>
    </row>
    <row r="188" spans="2:14">
      <c r="B188" s="744" t="s">
        <v>916</v>
      </c>
      <c r="C188" s="744"/>
      <c r="D188" s="744"/>
      <c r="E188" s="744"/>
      <c r="F188" s="744"/>
      <c r="G188" s="744"/>
      <c r="H188" s="744"/>
      <c r="I188" s="744"/>
      <c r="J188" s="744"/>
      <c r="K188" s="744"/>
      <c r="L188" s="744"/>
      <c r="M188" s="744"/>
      <c r="N188" s="744"/>
    </row>
    <row r="189" spans="2:14">
      <c r="B189" s="744" t="s">
        <v>917</v>
      </c>
      <c r="C189" s="744"/>
      <c r="D189" s="744"/>
      <c r="E189" s="744"/>
      <c r="F189" s="744"/>
      <c r="G189" s="744"/>
      <c r="H189" s="744"/>
      <c r="I189" s="744"/>
      <c r="J189" s="744"/>
      <c r="K189" s="744"/>
      <c r="L189" s="744"/>
      <c r="M189" s="744"/>
      <c r="N189" s="744"/>
    </row>
    <row r="190" spans="2:14">
      <c r="B190" s="744" t="s">
        <v>918</v>
      </c>
      <c r="C190" s="744"/>
      <c r="D190" s="744"/>
      <c r="E190" s="744"/>
      <c r="F190" s="744"/>
      <c r="G190" s="744"/>
      <c r="H190" s="744"/>
      <c r="I190" s="744"/>
      <c r="J190" s="744"/>
      <c r="K190" s="744"/>
      <c r="L190" s="744"/>
      <c r="M190" s="744"/>
      <c r="N190" s="744"/>
    </row>
    <row r="191" spans="2:14" ht="13.5" thickBot="1">
      <c r="B191" s="744" t="s">
        <v>919</v>
      </c>
      <c r="C191" s="744"/>
      <c r="D191" s="744"/>
      <c r="E191" s="744"/>
      <c r="F191" s="744"/>
      <c r="G191" s="744"/>
      <c r="H191" s="744"/>
      <c r="I191" s="744"/>
      <c r="J191" s="744"/>
      <c r="K191" s="744"/>
      <c r="L191" s="744"/>
      <c r="M191" s="744"/>
      <c r="N191" s="744"/>
    </row>
    <row r="192" spans="2:14">
      <c r="L192" s="694" t="s">
        <v>930</v>
      </c>
      <c r="M192" s="695"/>
    </row>
    <row r="193" spans="12:13" ht="13.5" thickBot="1">
      <c r="L193" s="696"/>
      <c r="M193" s="697"/>
    </row>
  </sheetData>
  <mergeCells count="13">
    <mergeCell ref="L192:M193"/>
    <mergeCell ref="B96:N96"/>
    <mergeCell ref="B98:N98"/>
    <mergeCell ref="B2:N2"/>
    <mergeCell ref="B92:N92"/>
    <mergeCell ref="B93:N93"/>
    <mergeCell ref="B94:N94"/>
    <mergeCell ref="B95:N95"/>
    <mergeCell ref="B187:N187"/>
    <mergeCell ref="B188:N188"/>
    <mergeCell ref="B189:N189"/>
    <mergeCell ref="B190:N190"/>
    <mergeCell ref="B191:N191"/>
  </mergeCells>
  <hyperlinks>
    <hyperlink ref="L192:M193" location="'Índice de tablas'!B2" display="HOM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I45"/>
  <sheetViews>
    <sheetView showGridLines="0" zoomScaleNormal="100" workbookViewId="0">
      <selection activeCell="H44" sqref="H44:I45"/>
    </sheetView>
  </sheetViews>
  <sheetFormatPr baseColWidth="10" defaultColWidth="9" defaultRowHeight="12.75"/>
  <cols>
    <col min="1" max="1" width="9" style="26"/>
    <col min="2" max="2" width="17.5" style="26" customWidth="1"/>
    <col min="3" max="3" width="37.1640625" style="26" customWidth="1"/>
    <col min="4" max="4" width="18.83203125" style="26" customWidth="1"/>
    <col min="5" max="5" width="15.33203125" style="26" customWidth="1"/>
    <col min="6" max="6" width="15.6640625" style="26" customWidth="1"/>
    <col min="7" max="7" width="20.83203125" style="26" customWidth="1"/>
    <col min="8" max="8" width="9.6640625" style="26" customWidth="1"/>
    <col min="9" max="9" width="11.83203125" style="26" customWidth="1"/>
    <col min="10" max="16384" width="9" style="26"/>
  </cols>
  <sheetData>
    <row r="2" spans="2:9">
      <c r="B2" s="714" t="s">
        <v>818</v>
      </c>
      <c r="C2" s="714"/>
      <c r="D2" s="714"/>
      <c r="E2" s="714"/>
      <c r="F2" s="714"/>
      <c r="G2" s="714"/>
      <c r="H2" s="714"/>
      <c r="I2" s="714"/>
    </row>
    <row r="3" spans="2:9">
      <c r="C3" s="42"/>
      <c r="D3" s="42"/>
      <c r="E3" s="42"/>
      <c r="F3" s="42"/>
      <c r="G3" s="42"/>
      <c r="H3" s="42"/>
      <c r="I3" s="42"/>
    </row>
    <row r="4" spans="2:9">
      <c r="B4" s="746"/>
      <c r="C4" s="746"/>
      <c r="D4" s="746"/>
      <c r="E4" s="746"/>
      <c r="F4" s="42"/>
      <c r="G4" s="42"/>
      <c r="H4" s="42"/>
      <c r="I4" s="42"/>
    </row>
    <row r="5" spans="2:9" s="21" customFormat="1" ht="13.5" customHeight="1">
      <c r="B5" s="21" t="s">
        <v>776</v>
      </c>
      <c r="C5" s="501"/>
      <c r="D5" s="732" t="s">
        <v>680</v>
      </c>
      <c r="E5" s="732"/>
      <c r="F5" s="732"/>
      <c r="G5" s="732"/>
      <c r="H5" s="732"/>
      <c r="I5" s="732"/>
    </row>
    <row r="6" spans="2:9" s="33" customFormat="1" ht="27">
      <c r="B6" s="307" t="s">
        <v>681</v>
      </c>
      <c r="C6" s="307" t="s">
        <v>682</v>
      </c>
      <c r="D6" s="296" t="s">
        <v>671</v>
      </c>
      <c r="E6" s="296" t="s">
        <v>683</v>
      </c>
      <c r="F6" s="307" t="s">
        <v>672</v>
      </c>
      <c r="G6" s="296" t="s">
        <v>673</v>
      </c>
      <c r="H6" s="307" t="s">
        <v>431</v>
      </c>
      <c r="I6" s="307" t="s">
        <v>684</v>
      </c>
    </row>
    <row r="7" spans="2:9">
      <c r="B7" s="152" t="s">
        <v>685</v>
      </c>
      <c r="C7" s="152" t="s">
        <v>686</v>
      </c>
      <c r="D7" s="630">
        <v>0</v>
      </c>
      <c r="E7" s="630">
        <v>0</v>
      </c>
      <c r="F7" s="162">
        <v>0.5</v>
      </c>
      <c r="G7" s="630">
        <v>0</v>
      </c>
      <c r="H7" s="630">
        <v>0</v>
      </c>
      <c r="I7" s="630">
        <v>0</v>
      </c>
    </row>
    <row r="8" spans="2:9">
      <c r="B8" s="148" t="s">
        <v>685</v>
      </c>
      <c r="C8" s="148" t="s">
        <v>687</v>
      </c>
      <c r="D8" s="163">
        <v>2856.8069999999998</v>
      </c>
      <c r="E8" s="165">
        <v>772.25099999999998</v>
      </c>
      <c r="F8" s="164">
        <v>0.7</v>
      </c>
      <c r="G8" s="163">
        <v>3597.8089999999997</v>
      </c>
      <c r="H8" s="163">
        <v>2518.4670000000001</v>
      </c>
      <c r="I8" s="165">
        <v>14.358000000000001</v>
      </c>
    </row>
    <row r="9" spans="2:9">
      <c r="B9" s="148" t="s">
        <v>688</v>
      </c>
      <c r="C9" s="148" t="s">
        <v>686</v>
      </c>
      <c r="D9" s="165">
        <v>355.66</v>
      </c>
      <c r="E9" s="165">
        <v>222.83199999999999</v>
      </c>
      <c r="F9" s="164">
        <v>0.7</v>
      </c>
      <c r="G9" s="165">
        <v>479.15300000000002</v>
      </c>
      <c r="H9" s="165">
        <v>335.40700000000004</v>
      </c>
      <c r="I9" s="165">
        <v>1.915</v>
      </c>
    </row>
    <row r="10" spans="2:9">
      <c r="B10" s="148" t="s">
        <v>688</v>
      </c>
      <c r="C10" s="148" t="s">
        <v>687</v>
      </c>
      <c r="D10" s="163">
        <v>1846.923</v>
      </c>
      <c r="E10" s="165">
        <v>716.721</v>
      </c>
      <c r="F10" s="164">
        <v>0.9</v>
      </c>
      <c r="G10" s="163">
        <v>2409.0250000000001</v>
      </c>
      <c r="H10" s="163">
        <v>2168.1259999999997</v>
      </c>
      <c r="I10" s="165">
        <v>19.224</v>
      </c>
    </row>
    <row r="11" spans="2:9">
      <c r="B11" s="148" t="s">
        <v>689</v>
      </c>
      <c r="C11" s="148" t="s">
        <v>686</v>
      </c>
      <c r="D11" s="165">
        <v>308.85700000000003</v>
      </c>
      <c r="E11" s="165">
        <v>17.241</v>
      </c>
      <c r="F11" s="164">
        <v>1.1499999999999999</v>
      </c>
      <c r="G11" s="165">
        <v>317.74700000000001</v>
      </c>
      <c r="H11" s="165">
        <v>365.40899999999999</v>
      </c>
      <c r="I11" s="165">
        <v>8.8949999999999996</v>
      </c>
    </row>
    <row r="12" spans="2:9">
      <c r="B12" s="148" t="s">
        <v>689</v>
      </c>
      <c r="C12" s="148" t="s">
        <v>687</v>
      </c>
      <c r="D12" s="165">
        <v>985.69</v>
      </c>
      <c r="E12" s="165">
        <v>223.739</v>
      </c>
      <c r="F12" s="164">
        <v>1.1499999999999999</v>
      </c>
      <c r="G12" s="163">
        <v>1204.9059999999999</v>
      </c>
      <c r="H12" s="163">
        <v>1385.6409999999998</v>
      </c>
      <c r="I12" s="165">
        <v>33.415999999999997</v>
      </c>
    </row>
    <row r="13" spans="2:9">
      <c r="B13" s="148" t="s">
        <v>690</v>
      </c>
      <c r="C13" s="148" t="s">
        <v>686</v>
      </c>
      <c r="D13" s="165">
        <v>11.9</v>
      </c>
      <c r="E13" s="165">
        <v>2.0329999999999999</v>
      </c>
      <c r="F13" s="164">
        <v>2.5</v>
      </c>
      <c r="G13" s="165">
        <v>13.835000000000001</v>
      </c>
      <c r="H13" s="165">
        <v>34.588999999999999</v>
      </c>
      <c r="I13" s="165">
        <v>1.105</v>
      </c>
    </row>
    <row r="14" spans="2:9">
      <c r="B14" s="148" t="s">
        <v>690</v>
      </c>
      <c r="C14" s="148" t="s">
        <v>687</v>
      </c>
      <c r="D14" s="165">
        <v>129.31200000000001</v>
      </c>
      <c r="E14" s="165">
        <v>106.82599999999999</v>
      </c>
      <c r="F14" s="164">
        <v>2.5</v>
      </c>
      <c r="G14" s="165">
        <v>235.39500000000001</v>
      </c>
      <c r="H14" s="165">
        <v>588.48900000000003</v>
      </c>
      <c r="I14" s="165">
        <v>18.560000000000002</v>
      </c>
    </row>
    <row r="15" spans="2:9">
      <c r="B15" s="148" t="s">
        <v>691</v>
      </c>
      <c r="C15" s="148" t="s">
        <v>686</v>
      </c>
      <c r="D15" s="165">
        <v>122.17100000000001</v>
      </c>
      <c r="E15" s="630">
        <v>0</v>
      </c>
      <c r="F15" s="164">
        <v>0</v>
      </c>
      <c r="G15" s="165">
        <v>122.182</v>
      </c>
      <c r="H15" s="630">
        <v>0</v>
      </c>
      <c r="I15" s="165">
        <v>61.091999999999999</v>
      </c>
    </row>
    <row r="16" spans="2:9">
      <c r="B16" s="190" t="s">
        <v>691</v>
      </c>
      <c r="C16" s="190" t="s">
        <v>687</v>
      </c>
      <c r="D16" s="187">
        <v>91.694000000000003</v>
      </c>
      <c r="E16" s="187">
        <v>24.329000000000001</v>
      </c>
      <c r="F16" s="169">
        <v>0</v>
      </c>
      <c r="G16" s="187">
        <v>115.88</v>
      </c>
      <c r="H16" s="630">
        <v>0</v>
      </c>
      <c r="I16" s="187">
        <v>57.941000000000003</v>
      </c>
    </row>
    <row r="17" spans="2:9">
      <c r="B17" s="282" t="s">
        <v>229</v>
      </c>
      <c r="C17" s="282" t="s">
        <v>692</v>
      </c>
      <c r="D17" s="284">
        <v>798.58800000000008</v>
      </c>
      <c r="E17" s="284">
        <v>242.12799999999996</v>
      </c>
      <c r="F17" s="27"/>
      <c r="G17" s="283">
        <v>932.91700000000014</v>
      </c>
      <c r="H17" s="284">
        <v>735.40499999999997</v>
      </c>
      <c r="I17" s="284">
        <v>73.007000000000005</v>
      </c>
    </row>
    <row r="18" spans="2:9">
      <c r="B18" s="170" t="s">
        <v>243</v>
      </c>
      <c r="C18" s="170" t="s">
        <v>693</v>
      </c>
      <c r="D18" s="171">
        <v>5910.4260000000004</v>
      </c>
      <c r="E18" s="171">
        <v>1843.866</v>
      </c>
      <c r="F18" s="28"/>
      <c r="G18" s="171">
        <v>7563.0150000000003</v>
      </c>
      <c r="H18" s="171">
        <v>6660.723</v>
      </c>
      <c r="I18" s="271">
        <v>143.499</v>
      </c>
    </row>
    <row r="19" spans="2:9" ht="10.9" customHeight="1">
      <c r="B19" s="731" t="s">
        <v>922</v>
      </c>
      <c r="C19" s="731"/>
      <c r="D19" s="731"/>
      <c r="E19" s="731"/>
      <c r="F19" s="731"/>
      <c r="G19" s="731"/>
      <c r="H19" s="731"/>
      <c r="I19" s="731"/>
    </row>
    <row r="20" spans="2:9" ht="10.9" customHeight="1">
      <c r="B20" s="731" t="s">
        <v>923</v>
      </c>
      <c r="C20" s="731"/>
      <c r="D20" s="731"/>
      <c r="E20" s="731"/>
      <c r="F20" s="731"/>
      <c r="G20" s="731"/>
      <c r="H20" s="731"/>
      <c r="I20" s="731"/>
    </row>
    <row r="21" spans="2:9" ht="10.9" customHeight="1">
      <c r="B21" s="731" t="s">
        <v>924</v>
      </c>
      <c r="C21" s="731"/>
      <c r="D21" s="731"/>
      <c r="E21" s="731"/>
      <c r="F21" s="731"/>
      <c r="G21" s="731"/>
      <c r="H21" s="731"/>
      <c r="I21" s="731"/>
    </row>
    <row r="22" spans="2:9" s="110" customFormat="1"/>
    <row r="23" spans="2:9">
      <c r="B23" s="714" t="s">
        <v>758</v>
      </c>
      <c r="C23" s="714"/>
      <c r="D23" s="714"/>
      <c r="E23" s="714"/>
      <c r="F23" s="714"/>
      <c r="G23" s="714"/>
      <c r="H23" s="714"/>
      <c r="I23" s="714"/>
    </row>
    <row r="24" spans="2:9">
      <c r="B24" s="42"/>
      <c r="C24" s="42"/>
      <c r="D24" s="42"/>
      <c r="E24" s="42"/>
      <c r="F24" s="42"/>
      <c r="G24" s="42"/>
      <c r="H24" s="42"/>
      <c r="I24" s="42"/>
    </row>
    <row r="25" spans="2:9">
      <c r="B25" s="42"/>
      <c r="C25" s="42"/>
      <c r="D25" s="42"/>
      <c r="E25" s="42"/>
      <c r="F25" s="42"/>
      <c r="G25" s="42"/>
      <c r="H25" s="42"/>
      <c r="I25" s="42"/>
    </row>
    <row r="26" spans="2:9" ht="13.5" customHeight="1">
      <c r="B26" s="21" t="s">
        <v>779</v>
      </c>
      <c r="C26" s="465"/>
      <c r="D26" s="732" t="s">
        <v>680</v>
      </c>
      <c r="E26" s="732"/>
      <c r="F26" s="732"/>
      <c r="G26" s="732"/>
      <c r="H26" s="295"/>
      <c r="I26" s="295"/>
    </row>
    <row r="27" spans="2:9" ht="27">
      <c r="B27" s="159" t="s">
        <v>681</v>
      </c>
      <c r="C27" s="159" t="s">
        <v>682</v>
      </c>
      <c r="D27" s="20" t="s">
        <v>671</v>
      </c>
      <c r="E27" s="20" t="s">
        <v>683</v>
      </c>
      <c r="F27" s="160" t="s">
        <v>672</v>
      </c>
      <c r="G27" s="20" t="s">
        <v>673</v>
      </c>
      <c r="H27" s="160" t="s">
        <v>431</v>
      </c>
      <c r="I27" s="160" t="s">
        <v>684</v>
      </c>
    </row>
    <row r="28" spans="2:9">
      <c r="B28" s="152" t="s">
        <v>685</v>
      </c>
      <c r="C28" s="152" t="s">
        <v>686</v>
      </c>
      <c r="D28" s="630">
        <v>0</v>
      </c>
      <c r="E28" s="630">
        <v>0</v>
      </c>
      <c r="F28" s="162">
        <v>0.5</v>
      </c>
      <c r="G28" s="630">
        <v>0</v>
      </c>
      <c r="H28" s="630">
        <v>0</v>
      </c>
      <c r="I28" s="630">
        <v>0</v>
      </c>
    </row>
    <row r="29" spans="2:9">
      <c r="B29" s="148" t="s">
        <v>685</v>
      </c>
      <c r="C29" s="148" t="s">
        <v>687</v>
      </c>
      <c r="D29" s="371">
        <v>2966</v>
      </c>
      <c r="E29" s="367">
        <v>842</v>
      </c>
      <c r="F29" s="164">
        <v>0.7</v>
      </c>
      <c r="G29" s="371">
        <v>3771</v>
      </c>
      <c r="H29" s="371">
        <v>2640</v>
      </c>
      <c r="I29" s="367">
        <v>15</v>
      </c>
    </row>
    <row r="30" spans="2:9">
      <c r="B30" s="148" t="s">
        <v>688</v>
      </c>
      <c r="C30" s="148" t="s">
        <v>686</v>
      </c>
      <c r="D30" s="367">
        <v>423</v>
      </c>
      <c r="E30" s="367">
        <v>246</v>
      </c>
      <c r="F30" s="164">
        <v>0.7</v>
      </c>
      <c r="G30" s="367">
        <v>567</v>
      </c>
      <c r="H30" s="367">
        <v>397</v>
      </c>
      <c r="I30" s="367">
        <v>2</v>
      </c>
    </row>
    <row r="31" spans="2:9">
      <c r="B31" s="148" t="s">
        <v>688</v>
      </c>
      <c r="C31" s="148" t="s">
        <v>687</v>
      </c>
      <c r="D31" s="371">
        <v>2050</v>
      </c>
      <c r="E31" s="367">
        <v>497</v>
      </c>
      <c r="F31" s="164">
        <v>0.9</v>
      </c>
      <c r="G31" s="371">
        <v>2489</v>
      </c>
      <c r="H31" s="371">
        <v>2240</v>
      </c>
      <c r="I31" s="367">
        <v>20</v>
      </c>
    </row>
    <row r="32" spans="2:9">
      <c r="B32" s="148" t="s">
        <v>689</v>
      </c>
      <c r="C32" s="148" t="s">
        <v>686</v>
      </c>
      <c r="D32" s="367">
        <v>349</v>
      </c>
      <c r="E32" s="367">
        <v>18</v>
      </c>
      <c r="F32" s="164">
        <v>1.1499999999999999</v>
      </c>
      <c r="G32" s="367">
        <v>380</v>
      </c>
      <c r="H32" s="367">
        <v>437</v>
      </c>
      <c r="I32" s="367">
        <v>11</v>
      </c>
    </row>
    <row r="33" spans="2:9">
      <c r="B33" s="148" t="s">
        <v>689</v>
      </c>
      <c r="C33" s="148" t="s">
        <v>687</v>
      </c>
      <c r="D33" s="367">
        <v>904</v>
      </c>
      <c r="E33" s="367">
        <v>312</v>
      </c>
      <c r="F33" s="164">
        <v>1.1499999999999999</v>
      </c>
      <c r="G33" s="371">
        <v>1211</v>
      </c>
      <c r="H33" s="371">
        <v>1392</v>
      </c>
      <c r="I33" s="367">
        <v>33</v>
      </c>
    </row>
    <row r="34" spans="2:9">
      <c r="B34" s="148" t="s">
        <v>690</v>
      </c>
      <c r="C34" s="148" t="s">
        <v>686</v>
      </c>
      <c r="D34" s="367">
        <v>18</v>
      </c>
      <c r="E34" s="367">
        <v>6</v>
      </c>
      <c r="F34" s="164">
        <v>2.5</v>
      </c>
      <c r="G34" s="367">
        <v>24</v>
      </c>
      <c r="H34" s="367">
        <v>61</v>
      </c>
      <c r="I34" s="367">
        <v>2</v>
      </c>
    </row>
    <row r="35" spans="2:9">
      <c r="B35" s="148" t="s">
        <v>690</v>
      </c>
      <c r="C35" s="148" t="s">
        <v>687</v>
      </c>
      <c r="D35" s="367">
        <v>227</v>
      </c>
      <c r="E35" s="367">
        <v>137</v>
      </c>
      <c r="F35" s="164">
        <v>2.5</v>
      </c>
      <c r="G35" s="367">
        <v>364</v>
      </c>
      <c r="H35" s="367">
        <v>910</v>
      </c>
      <c r="I35" s="367">
        <v>29</v>
      </c>
    </row>
    <row r="36" spans="2:9">
      <c r="B36" s="148" t="s">
        <v>691</v>
      </c>
      <c r="C36" s="148" t="s">
        <v>686</v>
      </c>
      <c r="D36" s="367">
        <v>143</v>
      </c>
      <c r="E36" s="367">
        <v>20</v>
      </c>
      <c r="F36" s="164">
        <v>0</v>
      </c>
      <c r="G36" s="367">
        <v>153</v>
      </c>
      <c r="H36" s="630">
        <v>0</v>
      </c>
      <c r="I36" s="367">
        <v>77</v>
      </c>
    </row>
    <row r="37" spans="2:9">
      <c r="B37" s="190" t="s">
        <v>691</v>
      </c>
      <c r="C37" s="190" t="s">
        <v>687</v>
      </c>
      <c r="D37" s="368">
        <v>109</v>
      </c>
      <c r="E37" s="368">
        <v>58</v>
      </c>
      <c r="F37" s="169">
        <v>0</v>
      </c>
      <c r="G37" s="368">
        <v>152</v>
      </c>
      <c r="H37" s="630">
        <v>0</v>
      </c>
      <c r="I37" s="368">
        <v>76</v>
      </c>
    </row>
    <row r="38" spans="2:9">
      <c r="B38" s="282" t="s">
        <v>229</v>
      </c>
      <c r="C38" s="282" t="s">
        <v>692</v>
      </c>
      <c r="D38" s="284">
        <v>934</v>
      </c>
      <c r="E38" s="284">
        <v>290</v>
      </c>
      <c r="F38" s="27"/>
      <c r="G38" s="283">
        <v>1125</v>
      </c>
      <c r="H38" s="284">
        <v>895</v>
      </c>
      <c r="I38" s="284">
        <v>91</v>
      </c>
    </row>
    <row r="39" spans="2:9">
      <c r="B39" s="170" t="s">
        <v>243</v>
      </c>
      <c r="C39" s="170" t="s">
        <v>693</v>
      </c>
      <c r="D39" s="370">
        <v>6256</v>
      </c>
      <c r="E39" s="370">
        <v>1846</v>
      </c>
      <c r="F39" s="28"/>
      <c r="G39" s="370">
        <v>7986</v>
      </c>
      <c r="H39" s="370">
        <v>7181</v>
      </c>
      <c r="I39" s="271">
        <v>173</v>
      </c>
    </row>
    <row r="40" spans="2:9">
      <c r="B40" s="731" t="s">
        <v>922</v>
      </c>
      <c r="C40" s="731"/>
      <c r="D40" s="731"/>
      <c r="E40" s="731"/>
      <c r="F40" s="731"/>
      <c r="G40" s="731"/>
      <c r="H40" s="731"/>
      <c r="I40" s="731"/>
    </row>
    <row r="41" spans="2:9">
      <c r="B41" s="731" t="s">
        <v>923</v>
      </c>
      <c r="C41" s="731"/>
      <c r="D41" s="731"/>
      <c r="E41" s="731"/>
      <c r="F41" s="731"/>
      <c r="G41" s="731"/>
      <c r="H41" s="731"/>
      <c r="I41" s="731"/>
    </row>
    <row r="42" spans="2:9">
      <c r="B42" s="731" t="s">
        <v>924</v>
      </c>
      <c r="C42" s="731"/>
      <c r="D42" s="731"/>
      <c r="E42" s="731"/>
      <c r="F42" s="731"/>
      <c r="G42" s="731"/>
      <c r="H42" s="731"/>
      <c r="I42" s="731"/>
    </row>
    <row r="43" spans="2:9" ht="13.5" thickBot="1">
      <c r="B43" s="739"/>
      <c r="C43" s="715"/>
      <c r="D43" s="715"/>
      <c r="E43" s="715"/>
      <c r="F43" s="715"/>
      <c r="G43" s="715"/>
      <c r="H43" s="715"/>
      <c r="I43" s="715"/>
    </row>
    <row r="44" spans="2:9">
      <c r="H44" s="694" t="s">
        <v>930</v>
      </c>
      <c r="I44" s="695"/>
    </row>
    <row r="45" spans="2:9" ht="13.5" thickBot="1">
      <c r="H45" s="696"/>
      <c r="I45" s="697"/>
    </row>
  </sheetData>
  <mergeCells count="14">
    <mergeCell ref="H44:I45"/>
    <mergeCell ref="B40:I40"/>
    <mergeCell ref="B41:I41"/>
    <mergeCell ref="B42:I42"/>
    <mergeCell ref="B43:I43"/>
    <mergeCell ref="D26:G26"/>
    <mergeCell ref="B2:I2"/>
    <mergeCell ref="B23:I23"/>
    <mergeCell ref="B19:I19"/>
    <mergeCell ref="B20:I20"/>
    <mergeCell ref="B21:I21"/>
    <mergeCell ref="B4:E4"/>
    <mergeCell ref="D5:G5"/>
    <mergeCell ref="H5:I5"/>
  </mergeCells>
  <hyperlinks>
    <hyperlink ref="H44:I45" location="'Índice de tablas'!B2" display="HOM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H35"/>
  <sheetViews>
    <sheetView showGridLines="0" zoomScaleNormal="100" workbookViewId="0">
      <selection activeCell="G34" sqref="G34:H35"/>
    </sheetView>
  </sheetViews>
  <sheetFormatPr baseColWidth="10" defaultColWidth="9" defaultRowHeight="12.75"/>
  <cols>
    <col min="1" max="1" width="9" style="26"/>
    <col min="2" max="2" width="39.6640625" style="26" customWidth="1"/>
    <col min="3" max="3" width="14.6640625" style="26" customWidth="1"/>
    <col min="4" max="4" width="19.1640625" style="26" customWidth="1"/>
    <col min="5" max="5" width="15.6640625" style="26" customWidth="1"/>
    <col min="6" max="6" width="18.83203125" style="26" customWidth="1"/>
    <col min="7" max="7" width="7.33203125" style="26" customWidth="1"/>
    <col min="8" max="8" width="21" style="26" customWidth="1"/>
    <col min="9" max="16384" width="9" style="26"/>
  </cols>
  <sheetData>
    <row r="2" spans="2:8" ht="13.9" customHeight="1">
      <c r="B2" s="714" t="s">
        <v>819</v>
      </c>
      <c r="C2" s="714"/>
      <c r="D2" s="714"/>
      <c r="E2" s="714"/>
      <c r="F2" s="714"/>
      <c r="G2" s="714"/>
      <c r="H2" s="714"/>
    </row>
    <row r="3" spans="2:8">
      <c r="B3" s="42"/>
      <c r="C3" s="42"/>
      <c r="D3" s="42"/>
      <c r="E3" s="42"/>
      <c r="F3" s="42"/>
      <c r="G3" s="42"/>
      <c r="H3" s="42"/>
    </row>
    <row r="4" spans="2:8">
      <c r="B4" s="42"/>
      <c r="C4" s="42"/>
      <c r="D4" s="42"/>
      <c r="E4" s="42"/>
      <c r="F4" s="42"/>
      <c r="G4" s="42"/>
      <c r="H4" s="42"/>
    </row>
    <row r="5" spans="2:8" s="21" customFormat="1" ht="13.5" customHeight="1">
      <c r="B5" s="21" t="s">
        <v>776</v>
      </c>
      <c r="C5" s="732" t="s">
        <v>782</v>
      </c>
      <c r="D5" s="732"/>
      <c r="E5" s="732"/>
      <c r="F5" s="732"/>
      <c r="G5" s="464"/>
      <c r="H5" s="464"/>
    </row>
    <row r="6" spans="2:8" ht="28.5" customHeight="1">
      <c r="B6" s="191" t="s">
        <v>670</v>
      </c>
      <c r="C6" s="20" t="s">
        <v>671</v>
      </c>
      <c r="D6" s="308" t="s">
        <v>683</v>
      </c>
      <c r="E6" s="497" t="s">
        <v>672</v>
      </c>
      <c r="F6" s="20" t="s">
        <v>673</v>
      </c>
      <c r="G6" s="497" t="s">
        <v>431</v>
      </c>
      <c r="H6" s="308" t="s">
        <v>695</v>
      </c>
    </row>
    <row r="7" spans="2:8" ht="29.25" customHeight="1">
      <c r="B7" s="476" t="s">
        <v>674</v>
      </c>
      <c r="C7" s="477">
        <v>506.57600000000002</v>
      </c>
      <c r="D7" s="630">
        <v>0</v>
      </c>
      <c r="E7" s="162">
        <v>1.9</v>
      </c>
      <c r="F7" s="477">
        <v>506.57600000000002</v>
      </c>
      <c r="G7" s="477">
        <v>962.49400000000003</v>
      </c>
      <c r="H7" s="477">
        <v>76.999520000000004</v>
      </c>
    </row>
    <row r="8" spans="2:8" ht="46.5" customHeight="1">
      <c r="B8" s="475" t="s">
        <v>675</v>
      </c>
      <c r="C8" s="495">
        <v>227.87100000000001</v>
      </c>
      <c r="D8" s="630">
        <v>0</v>
      </c>
      <c r="E8" s="164">
        <v>2.9</v>
      </c>
      <c r="F8" s="495">
        <v>227.87100000000001</v>
      </c>
      <c r="G8" s="495">
        <v>660.82600000000002</v>
      </c>
      <c r="H8" s="495">
        <v>52.866080000000004</v>
      </c>
    </row>
    <row r="9" spans="2:8" ht="25.5">
      <c r="B9" s="475" t="s">
        <v>676</v>
      </c>
      <c r="C9" s="495">
        <v>87.194000000000003</v>
      </c>
      <c r="D9" s="630">
        <v>0</v>
      </c>
      <c r="E9" s="164">
        <v>3.7</v>
      </c>
      <c r="F9" s="495">
        <v>87.194000000000003</v>
      </c>
      <c r="G9" s="495">
        <v>322.61799999999999</v>
      </c>
      <c r="H9" s="495">
        <v>25.809439999999999</v>
      </c>
    </row>
    <row r="10" spans="2:8" ht="25.5">
      <c r="B10" s="475" t="s">
        <v>677</v>
      </c>
      <c r="C10" s="494">
        <v>2631.2992000000004</v>
      </c>
      <c r="D10" s="630">
        <v>0</v>
      </c>
      <c r="E10" s="169">
        <v>2.5</v>
      </c>
      <c r="F10" s="494">
        <v>2631.2992000000004</v>
      </c>
      <c r="G10" s="494">
        <v>6578.2479999999996</v>
      </c>
      <c r="H10" s="495">
        <v>526.25983999999994</v>
      </c>
    </row>
    <row r="11" spans="2:8">
      <c r="B11" s="475" t="s">
        <v>678</v>
      </c>
      <c r="C11" s="495">
        <v>410.952</v>
      </c>
      <c r="D11" s="630">
        <v>0</v>
      </c>
      <c r="E11" s="658"/>
      <c r="F11" s="495">
        <v>410.952</v>
      </c>
      <c r="G11" s="494">
        <v>1288.414</v>
      </c>
      <c r="H11" s="495">
        <v>103.07312</v>
      </c>
    </row>
    <row r="12" spans="2:8">
      <c r="B12" s="241" t="s">
        <v>679</v>
      </c>
      <c r="C12" s="499">
        <v>3151.95</v>
      </c>
      <c r="D12" s="630">
        <v>0</v>
      </c>
      <c r="E12" s="658"/>
      <c r="F12" s="499">
        <v>3151.95</v>
      </c>
      <c r="G12" s="499">
        <v>4715.0450000000001</v>
      </c>
      <c r="H12" s="368">
        <v>377.20359999999999</v>
      </c>
    </row>
    <row r="13" spans="2:8">
      <c r="B13" s="252" t="s">
        <v>243</v>
      </c>
      <c r="C13" s="145">
        <v>7015.8422</v>
      </c>
      <c r="D13" s="646">
        <v>0</v>
      </c>
      <c r="E13" s="657"/>
      <c r="F13" s="145">
        <v>7015.8422</v>
      </c>
      <c r="G13" s="145">
        <v>14527.645</v>
      </c>
      <c r="H13" s="145">
        <v>1162.2115999999999</v>
      </c>
    </row>
    <row r="14" spans="2:8" ht="10.15" customHeight="1">
      <c r="B14" s="743" t="s">
        <v>922</v>
      </c>
      <c r="C14" s="743"/>
      <c r="D14" s="743"/>
      <c r="E14" s="743"/>
      <c r="F14" s="743"/>
      <c r="G14" s="743"/>
      <c r="H14" s="743"/>
    </row>
    <row r="15" spans="2:8" ht="10.15" customHeight="1">
      <c r="B15" s="731" t="s">
        <v>925</v>
      </c>
      <c r="C15" s="731"/>
      <c r="D15" s="731"/>
      <c r="E15" s="731"/>
      <c r="F15" s="731"/>
      <c r="G15" s="731"/>
      <c r="H15" s="731"/>
    </row>
    <row r="16" spans="2:8" ht="10.15" customHeight="1">
      <c r="B16" s="731" t="s">
        <v>926</v>
      </c>
      <c r="C16" s="731"/>
      <c r="D16" s="731"/>
      <c r="E16" s="731"/>
      <c r="F16" s="731"/>
      <c r="G16" s="731"/>
      <c r="H16" s="731"/>
    </row>
    <row r="17" spans="2:8" s="110" customFormat="1" ht="18.2" customHeight="1"/>
    <row r="18" spans="2:8" ht="15.95" customHeight="1">
      <c r="B18" s="714" t="s">
        <v>759</v>
      </c>
      <c r="C18" s="714"/>
      <c r="D18" s="714"/>
      <c r="E18" s="714"/>
      <c r="F18" s="714"/>
      <c r="G18" s="714"/>
      <c r="H18" s="714"/>
    </row>
    <row r="19" spans="2:8">
      <c r="B19" s="42"/>
      <c r="C19" s="42"/>
      <c r="D19" s="42"/>
      <c r="E19" s="42"/>
      <c r="F19" s="42"/>
      <c r="G19" s="42"/>
      <c r="H19" s="42"/>
    </row>
    <row r="20" spans="2:8">
      <c r="B20" s="42"/>
      <c r="C20" s="42"/>
      <c r="D20" s="42"/>
      <c r="E20" s="42"/>
      <c r="F20" s="42"/>
      <c r="G20" s="42"/>
      <c r="H20" s="42"/>
    </row>
    <row r="21" spans="2:8" ht="13.35" customHeight="1">
      <c r="B21" s="21" t="s">
        <v>779</v>
      </c>
      <c r="C21" s="747" t="s">
        <v>782</v>
      </c>
      <c r="D21" s="747"/>
      <c r="E21" s="747"/>
      <c r="F21" s="295"/>
      <c r="G21" s="295"/>
      <c r="H21" s="295"/>
    </row>
    <row r="22" spans="2:8" ht="26.85" customHeight="1">
      <c r="B22" s="191" t="s">
        <v>670</v>
      </c>
      <c r="C22" s="20" t="s">
        <v>671</v>
      </c>
      <c r="D22" s="308" t="s">
        <v>683</v>
      </c>
      <c r="E22" s="497" t="s">
        <v>672</v>
      </c>
      <c r="F22" s="20" t="s">
        <v>673</v>
      </c>
      <c r="G22" s="497" t="s">
        <v>431</v>
      </c>
      <c r="H22" s="308" t="s">
        <v>695</v>
      </c>
    </row>
    <row r="23" spans="2:8" ht="24.2" customHeight="1">
      <c r="B23" s="476" t="s">
        <v>674</v>
      </c>
      <c r="C23" s="477">
        <v>525</v>
      </c>
      <c r="D23" s="630">
        <v>0</v>
      </c>
      <c r="E23" s="162">
        <v>1.9</v>
      </c>
      <c r="F23" s="477">
        <v>525</v>
      </c>
      <c r="G23" s="477">
        <v>998</v>
      </c>
      <c r="H23" s="477">
        <v>80</v>
      </c>
    </row>
    <row r="24" spans="2:8" ht="40.5" customHeight="1">
      <c r="B24" s="475" t="s">
        <v>675</v>
      </c>
      <c r="C24" s="495">
        <v>170</v>
      </c>
      <c r="D24" s="630">
        <v>0</v>
      </c>
      <c r="E24" s="164">
        <v>2.9</v>
      </c>
      <c r="F24" s="495">
        <v>170</v>
      </c>
      <c r="G24" s="495">
        <v>493</v>
      </c>
      <c r="H24" s="495">
        <v>39</v>
      </c>
    </row>
    <row r="25" spans="2:8" ht="24.2" customHeight="1">
      <c r="B25" s="475" t="s">
        <v>676</v>
      </c>
      <c r="C25" s="495">
        <v>88</v>
      </c>
      <c r="D25" s="630">
        <v>0</v>
      </c>
      <c r="E25" s="164">
        <v>3.7</v>
      </c>
      <c r="F25" s="495">
        <v>88</v>
      </c>
      <c r="G25" s="495">
        <v>324</v>
      </c>
      <c r="H25" s="495">
        <v>26</v>
      </c>
    </row>
    <row r="26" spans="2:8" ht="24.2" customHeight="1">
      <c r="B26" s="475" t="s">
        <v>677</v>
      </c>
      <c r="C26" s="494">
        <v>3098</v>
      </c>
      <c r="D26" s="630">
        <v>0</v>
      </c>
      <c r="E26" s="169">
        <v>2.5</v>
      </c>
      <c r="F26" s="494">
        <v>3099</v>
      </c>
      <c r="G26" s="494">
        <v>7747</v>
      </c>
      <c r="H26" s="495">
        <v>620</v>
      </c>
    </row>
    <row r="27" spans="2:8" ht="16.5" customHeight="1">
      <c r="B27" s="475" t="s">
        <v>678</v>
      </c>
      <c r="C27" s="495">
        <v>527</v>
      </c>
      <c r="D27" s="630">
        <v>0</v>
      </c>
      <c r="E27" s="658"/>
      <c r="F27" s="495">
        <v>527</v>
      </c>
      <c r="G27" s="494">
        <v>2261</v>
      </c>
      <c r="H27" s="495">
        <v>181</v>
      </c>
    </row>
    <row r="28" spans="2:8" ht="16.5" customHeight="1">
      <c r="B28" s="475" t="s">
        <v>679</v>
      </c>
      <c r="C28" s="499">
        <v>3390</v>
      </c>
      <c r="D28" s="630">
        <v>0</v>
      </c>
      <c r="E28" s="658"/>
      <c r="F28" s="499">
        <v>3390</v>
      </c>
      <c r="G28" s="499">
        <v>4953</v>
      </c>
      <c r="H28" s="368">
        <v>396</v>
      </c>
    </row>
    <row r="29" spans="2:8" ht="16.5" customHeight="1">
      <c r="B29" s="186" t="s">
        <v>243</v>
      </c>
      <c r="C29" s="145">
        <v>7798</v>
      </c>
      <c r="D29" s="646">
        <v>0</v>
      </c>
      <c r="E29" s="657"/>
      <c r="F29" s="145">
        <v>7798</v>
      </c>
      <c r="G29" s="145">
        <v>16775</v>
      </c>
      <c r="H29" s="145">
        <v>1342</v>
      </c>
    </row>
    <row r="30" spans="2:8" ht="11.25" customHeight="1">
      <c r="B30" s="743" t="s">
        <v>922</v>
      </c>
      <c r="C30" s="743"/>
      <c r="D30" s="743"/>
      <c r="E30" s="743"/>
      <c r="F30" s="743"/>
      <c r="G30" s="743"/>
      <c r="H30" s="743"/>
    </row>
    <row r="31" spans="2:8" ht="10.5" customHeight="1">
      <c r="B31" s="731" t="s">
        <v>925</v>
      </c>
      <c r="C31" s="731"/>
      <c r="D31" s="731"/>
      <c r="E31" s="731"/>
      <c r="F31" s="731"/>
      <c r="G31" s="731"/>
      <c r="H31" s="731"/>
    </row>
    <row r="32" spans="2:8" ht="13.5" customHeight="1">
      <c r="B32" s="731" t="s">
        <v>926</v>
      </c>
      <c r="C32" s="731"/>
      <c r="D32" s="731"/>
      <c r="E32" s="731"/>
      <c r="F32" s="731"/>
      <c r="G32" s="731"/>
      <c r="H32" s="731"/>
    </row>
    <row r="33" spans="7:8" ht="13.5" thickBot="1"/>
    <row r="34" spans="7:8">
      <c r="G34" s="694" t="s">
        <v>930</v>
      </c>
      <c r="H34" s="695"/>
    </row>
    <row r="35" spans="7:8" ht="13.5" thickBot="1">
      <c r="G35" s="696"/>
      <c r="H35" s="697"/>
    </row>
  </sheetData>
  <mergeCells count="11">
    <mergeCell ref="G34:H35"/>
    <mergeCell ref="B30:H30"/>
    <mergeCell ref="B31:H31"/>
    <mergeCell ref="B32:H32"/>
    <mergeCell ref="B2:H2"/>
    <mergeCell ref="B18:H18"/>
    <mergeCell ref="B14:H14"/>
    <mergeCell ref="B15:H15"/>
    <mergeCell ref="B16:H16"/>
    <mergeCell ref="C5:F5"/>
    <mergeCell ref="C21:E21"/>
  </mergeCells>
  <hyperlinks>
    <hyperlink ref="G34:H35" location="'Índice de tablas'!B2" display="HOM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N73"/>
  <sheetViews>
    <sheetView showGridLines="0" zoomScale="80" zoomScaleNormal="80" workbookViewId="0">
      <selection activeCell="M72" sqref="M72:N73"/>
    </sheetView>
  </sheetViews>
  <sheetFormatPr baseColWidth="10" defaultColWidth="8.83203125" defaultRowHeight="12.75"/>
  <cols>
    <col min="1" max="1" width="8.83203125" style="1"/>
    <col min="2" max="2" width="84.5" style="1" customWidth="1"/>
    <col min="3" max="3" width="15.5" style="1" customWidth="1"/>
    <col min="4" max="4" width="12.33203125" style="1" customWidth="1"/>
    <col min="5" max="5" width="14.1640625" style="1" customWidth="1"/>
    <col min="6" max="6" width="10.1640625" style="1" bestFit="1" customWidth="1"/>
    <col min="7" max="7" width="11.1640625" style="1" bestFit="1" customWidth="1"/>
    <col min="8" max="8" width="10.1640625" style="1" bestFit="1" customWidth="1"/>
    <col min="9" max="10" width="9.83203125" style="1" bestFit="1" customWidth="1"/>
    <col min="11" max="11" width="13.1640625" style="1" customWidth="1"/>
    <col min="12" max="12" width="10.1640625" style="1" bestFit="1" customWidth="1"/>
    <col min="13" max="13" width="14.6640625" style="1" bestFit="1" customWidth="1"/>
    <col min="14" max="14" width="10" style="1" bestFit="1" customWidth="1"/>
    <col min="15" max="16384" width="8.83203125" style="1"/>
  </cols>
  <sheetData>
    <row r="2" spans="2:14">
      <c r="B2" s="698" t="s">
        <v>820</v>
      </c>
      <c r="C2" s="698"/>
      <c r="D2" s="698"/>
      <c r="E2" s="698"/>
    </row>
    <row r="3" spans="2:14">
      <c r="B3" s="25"/>
      <c r="C3" s="25"/>
      <c r="D3" s="25"/>
      <c r="E3" s="25"/>
    </row>
    <row r="4" spans="2:14">
      <c r="B4" s="25"/>
      <c r="C4" s="25"/>
      <c r="D4" s="25"/>
      <c r="E4" s="25"/>
    </row>
    <row r="5" spans="2:14" s="8" customFormat="1" ht="13.5" customHeight="1">
      <c r="B5" s="21" t="s">
        <v>776</v>
      </c>
      <c r="C5" s="749"/>
      <c r="D5" s="749"/>
      <c r="E5" s="749"/>
      <c r="F5" s="749"/>
      <c r="G5" s="749"/>
      <c r="H5" s="749"/>
      <c r="I5" s="749"/>
      <c r="J5" s="749"/>
      <c r="K5" s="749"/>
      <c r="L5" s="749"/>
      <c r="M5" s="749"/>
      <c r="N5" s="749"/>
    </row>
    <row r="6" spans="2:14" s="9" customFormat="1" ht="55.15" customHeight="1">
      <c r="B6" s="742" t="s">
        <v>304</v>
      </c>
      <c r="C6" s="748" t="s">
        <v>784</v>
      </c>
      <c r="D6" s="748"/>
      <c r="E6" s="748"/>
      <c r="F6" s="748" t="s">
        <v>785</v>
      </c>
      <c r="G6" s="748"/>
      <c r="H6" s="748"/>
      <c r="I6" s="748" t="s">
        <v>786</v>
      </c>
      <c r="J6" s="748"/>
      <c r="K6" s="748"/>
      <c r="L6" s="748" t="s">
        <v>229</v>
      </c>
      <c r="M6" s="748"/>
      <c r="N6" s="748"/>
    </row>
    <row r="7" spans="2:14" s="9" customFormat="1">
      <c r="B7" s="750"/>
      <c r="C7" s="484" t="s">
        <v>787</v>
      </c>
      <c r="D7" s="484" t="s">
        <v>788</v>
      </c>
      <c r="E7" s="484" t="s">
        <v>789</v>
      </c>
      <c r="F7" s="484" t="s">
        <v>787</v>
      </c>
      <c r="G7" s="484" t="s">
        <v>788</v>
      </c>
      <c r="H7" s="484" t="s">
        <v>789</v>
      </c>
      <c r="I7" s="484" t="s">
        <v>787</v>
      </c>
      <c r="J7" s="484" t="s">
        <v>788</v>
      </c>
      <c r="K7" s="484" t="s">
        <v>789</v>
      </c>
      <c r="L7" s="484" t="s">
        <v>787</v>
      </c>
      <c r="M7" s="484" t="s">
        <v>788</v>
      </c>
      <c r="N7" s="484" t="s">
        <v>789</v>
      </c>
    </row>
    <row r="8" spans="2:14" s="9" customFormat="1">
      <c r="B8" s="476" t="s">
        <v>306</v>
      </c>
      <c r="C8" s="479">
        <v>2852.6480000000001</v>
      </c>
      <c r="D8" s="479">
        <v>675.84199999999998</v>
      </c>
      <c r="E8" s="477">
        <v>257.5</v>
      </c>
      <c r="F8" s="477">
        <v>34.749000000000002</v>
      </c>
      <c r="G8" s="477">
        <v>35.720999999999997</v>
      </c>
      <c r="H8" s="477">
        <v>33.497999999999998</v>
      </c>
      <c r="I8" s="477">
        <v>389.68299999999999</v>
      </c>
      <c r="J8" s="477">
        <v>436.596</v>
      </c>
      <c r="K8" s="477">
        <v>6.2450000000000001</v>
      </c>
      <c r="L8" s="479">
        <v>3277.08</v>
      </c>
      <c r="M8" s="479">
        <v>1148.1590000000001</v>
      </c>
      <c r="N8" s="477">
        <v>297.24299999999999</v>
      </c>
    </row>
    <row r="9" spans="2:14" s="9" customFormat="1">
      <c r="B9" s="475" t="s">
        <v>307</v>
      </c>
      <c r="C9" s="630">
        <v>0</v>
      </c>
      <c r="D9" s="630">
        <v>0</v>
      </c>
      <c r="E9" s="630">
        <v>0</v>
      </c>
      <c r="F9" s="630">
        <v>0</v>
      </c>
      <c r="G9" s="630">
        <v>0</v>
      </c>
      <c r="H9" s="630">
        <v>0</v>
      </c>
      <c r="I9" s="480">
        <v>24.216000000000001</v>
      </c>
      <c r="J9" s="480">
        <v>24.216000000000001</v>
      </c>
      <c r="K9" s="480">
        <v>4.843</v>
      </c>
      <c r="L9" s="480">
        <v>24.709</v>
      </c>
      <c r="M9" s="480">
        <v>24.216000000000001</v>
      </c>
      <c r="N9" s="480">
        <v>4.843</v>
      </c>
    </row>
    <row r="10" spans="2:14" s="9" customFormat="1">
      <c r="B10" s="475" t="s">
        <v>308</v>
      </c>
      <c r="C10" s="630">
        <v>0</v>
      </c>
      <c r="D10" s="630">
        <v>0</v>
      </c>
      <c r="E10" s="630">
        <v>0</v>
      </c>
      <c r="F10" s="630">
        <v>0</v>
      </c>
      <c r="G10" s="630">
        <v>0</v>
      </c>
      <c r="H10" s="630">
        <v>0</v>
      </c>
      <c r="I10" s="480">
        <v>4.41</v>
      </c>
      <c r="J10" s="480">
        <v>4.41</v>
      </c>
      <c r="K10" s="480">
        <v>0.88200000000000001</v>
      </c>
      <c r="L10" s="480">
        <v>4.5280000000000005</v>
      </c>
      <c r="M10" s="480">
        <v>4.5280000000000005</v>
      </c>
      <c r="N10" s="480">
        <v>0.93400000000000005</v>
      </c>
    </row>
    <row r="11" spans="2:14" s="9" customFormat="1">
      <c r="B11" s="475" t="s">
        <v>309</v>
      </c>
      <c r="C11" s="630">
        <v>0</v>
      </c>
      <c r="D11" s="630">
        <v>0</v>
      </c>
      <c r="E11" s="630">
        <v>0</v>
      </c>
      <c r="F11" s="630">
        <v>0</v>
      </c>
      <c r="G11" s="630">
        <v>0</v>
      </c>
      <c r="H11" s="630">
        <v>0</v>
      </c>
      <c r="I11" s="630">
        <v>0</v>
      </c>
      <c r="J11" s="630">
        <v>0</v>
      </c>
      <c r="K11" s="630">
        <v>0</v>
      </c>
      <c r="L11" s="630">
        <v>0</v>
      </c>
      <c r="M11" s="630">
        <v>0</v>
      </c>
      <c r="N11" s="630">
        <v>0</v>
      </c>
    </row>
    <row r="12" spans="2:14" s="9" customFormat="1">
      <c r="B12" s="475" t="s">
        <v>311</v>
      </c>
      <c r="C12" s="478">
        <v>2444.88</v>
      </c>
      <c r="D12" s="480">
        <v>456.81700000000001</v>
      </c>
      <c r="E12" s="480">
        <v>260.10199999999998</v>
      </c>
      <c r="F12" s="478">
        <v>2272.8200000000002</v>
      </c>
      <c r="G12" s="478">
        <v>2196.5880000000002</v>
      </c>
      <c r="H12" s="480">
        <v>394.92399999999998</v>
      </c>
      <c r="I12" s="478">
        <v>2296.0830000000001</v>
      </c>
      <c r="J12" s="478">
        <v>1608.741</v>
      </c>
      <c r="K12" s="480">
        <v>573.19500000000005</v>
      </c>
      <c r="L12" s="478">
        <v>7013.7830000000013</v>
      </c>
      <c r="M12" s="478">
        <v>4262.1460000000006</v>
      </c>
      <c r="N12" s="478">
        <v>1228.221</v>
      </c>
    </row>
    <row r="13" spans="2:14" s="9" customFormat="1">
      <c r="B13" s="475" t="s">
        <v>312</v>
      </c>
      <c r="C13" s="478">
        <v>192.99199999999999</v>
      </c>
      <c r="D13" s="498" t="s">
        <v>233</v>
      </c>
      <c r="E13" s="498" t="s">
        <v>233</v>
      </c>
      <c r="F13" s="480">
        <v>792.23400000000004</v>
      </c>
      <c r="G13" s="480">
        <v>792.23400000000004</v>
      </c>
      <c r="H13" s="480">
        <v>783.95500000000004</v>
      </c>
      <c r="I13" s="480">
        <v>611.25400000000002</v>
      </c>
      <c r="J13" s="480">
        <v>582.51700000000005</v>
      </c>
      <c r="K13" s="480">
        <v>575.779</v>
      </c>
      <c r="L13" s="478">
        <v>1596.48</v>
      </c>
      <c r="M13" s="478">
        <v>1374.7510000000002</v>
      </c>
      <c r="N13" s="478">
        <v>1359.7339999999999</v>
      </c>
    </row>
    <row r="14" spans="2:14" s="9" customFormat="1">
      <c r="B14" s="475" t="s">
        <v>313</v>
      </c>
      <c r="C14" s="494">
        <v>6401.7370000000001</v>
      </c>
      <c r="D14" s="480">
        <v>193.85599999999999</v>
      </c>
      <c r="E14" s="480">
        <v>145.392</v>
      </c>
      <c r="F14" s="480">
        <v>33.734999999999999</v>
      </c>
      <c r="G14" s="480">
        <v>33.734999999999999</v>
      </c>
      <c r="H14" s="480">
        <v>22.355</v>
      </c>
      <c r="I14" s="480">
        <v>21.356999999999999</v>
      </c>
      <c r="J14" s="480">
        <v>20.649000000000001</v>
      </c>
      <c r="K14" s="480">
        <v>13.731999999999999</v>
      </c>
      <c r="L14" s="494">
        <v>6456.8289999999997</v>
      </c>
      <c r="M14" s="480">
        <v>248.24</v>
      </c>
      <c r="N14" s="480">
        <v>181.47899999999998</v>
      </c>
    </row>
    <row r="15" spans="2:14" s="9" customFormat="1">
      <c r="B15" s="475" t="s">
        <v>314</v>
      </c>
      <c r="C15" s="630">
        <v>0</v>
      </c>
      <c r="D15" s="630">
        <v>0</v>
      </c>
      <c r="E15" s="630">
        <v>0</v>
      </c>
      <c r="F15" s="630">
        <v>0</v>
      </c>
      <c r="G15" s="630">
        <v>0</v>
      </c>
      <c r="H15" s="630">
        <v>0</v>
      </c>
      <c r="I15" s="630">
        <v>0</v>
      </c>
      <c r="J15" s="630">
        <v>0</v>
      </c>
      <c r="K15" s="630">
        <v>0</v>
      </c>
      <c r="L15" s="630">
        <v>0</v>
      </c>
      <c r="M15" s="630">
        <v>0</v>
      </c>
      <c r="N15" s="630">
        <v>0</v>
      </c>
    </row>
    <row r="16" spans="2:14" s="9" customFormat="1">
      <c r="B16" s="475" t="s">
        <v>315</v>
      </c>
      <c r="C16" s="630">
        <v>0</v>
      </c>
      <c r="D16" s="630">
        <v>0</v>
      </c>
      <c r="E16" s="630">
        <v>0</v>
      </c>
      <c r="F16" s="630">
        <v>0</v>
      </c>
      <c r="G16" s="630">
        <v>0</v>
      </c>
      <c r="H16" s="512">
        <v>0.182</v>
      </c>
      <c r="I16" s="630">
        <v>0</v>
      </c>
      <c r="J16" s="630">
        <v>0</v>
      </c>
      <c r="K16" s="512">
        <v>0.40799999999999997</v>
      </c>
      <c r="L16" s="630">
        <v>0</v>
      </c>
      <c r="M16" s="630">
        <v>0</v>
      </c>
      <c r="N16" s="495">
        <v>0.59</v>
      </c>
    </row>
    <row r="17" spans="2:14" s="9" customFormat="1">
      <c r="B17" s="475" t="s">
        <v>316</v>
      </c>
      <c r="C17" s="630">
        <v>0</v>
      </c>
      <c r="D17" s="630">
        <v>0</v>
      </c>
      <c r="E17" s="630">
        <v>0</v>
      </c>
      <c r="F17" s="630">
        <v>0</v>
      </c>
      <c r="G17" s="630">
        <v>0</v>
      </c>
      <c r="H17" s="508">
        <v>0</v>
      </c>
      <c r="I17" s="508">
        <v>0</v>
      </c>
      <c r="J17" s="630">
        <v>0</v>
      </c>
      <c r="K17" s="630">
        <v>0</v>
      </c>
      <c r="L17" s="630">
        <v>0</v>
      </c>
      <c r="M17" s="630">
        <v>0</v>
      </c>
      <c r="N17" s="630">
        <v>0</v>
      </c>
    </row>
    <row r="18" spans="2:14" s="9" customFormat="1">
      <c r="B18" s="475" t="s">
        <v>317</v>
      </c>
      <c r="C18" s="630">
        <v>0</v>
      </c>
      <c r="D18" s="630">
        <v>0</v>
      </c>
      <c r="E18" s="630">
        <v>0</v>
      </c>
      <c r="F18" s="630">
        <v>0</v>
      </c>
      <c r="G18" s="630">
        <v>0</v>
      </c>
      <c r="H18" s="508">
        <v>0</v>
      </c>
      <c r="I18" s="508">
        <v>0</v>
      </c>
      <c r="J18" s="630">
        <v>0</v>
      </c>
      <c r="K18" s="630">
        <v>0</v>
      </c>
      <c r="L18" s="630">
        <v>0</v>
      </c>
      <c r="M18" s="630">
        <v>0</v>
      </c>
      <c r="N18" s="630">
        <v>0</v>
      </c>
    </row>
    <row r="19" spans="2:14" s="11" customFormat="1" ht="25.5">
      <c r="B19" s="475" t="s">
        <v>318</v>
      </c>
      <c r="C19" s="630">
        <v>0</v>
      </c>
      <c r="D19" s="630">
        <v>0</v>
      </c>
      <c r="E19" s="630">
        <v>0</v>
      </c>
      <c r="F19" s="630">
        <v>0</v>
      </c>
      <c r="G19" s="630">
        <v>0</v>
      </c>
      <c r="H19" s="508">
        <v>0</v>
      </c>
      <c r="I19" s="508">
        <v>0</v>
      </c>
      <c r="J19" s="630">
        <v>0</v>
      </c>
      <c r="K19" s="630">
        <v>0</v>
      </c>
      <c r="L19" s="630">
        <v>0</v>
      </c>
      <c r="M19" s="630">
        <v>0</v>
      </c>
      <c r="N19" s="630">
        <v>0</v>
      </c>
    </row>
    <row r="20" spans="2:14" s="11" customFormat="1">
      <c r="B20" s="475" t="s">
        <v>319</v>
      </c>
      <c r="C20" s="513">
        <v>6.0190000000000001</v>
      </c>
      <c r="D20" s="630">
        <v>0</v>
      </c>
      <c r="E20" s="630">
        <v>0</v>
      </c>
      <c r="F20" s="630">
        <v>0</v>
      </c>
      <c r="G20" s="630">
        <v>0</v>
      </c>
      <c r="H20" s="630">
        <v>0</v>
      </c>
      <c r="I20" s="630">
        <v>0</v>
      </c>
      <c r="J20" s="630">
        <v>0</v>
      </c>
      <c r="K20" s="630">
        <v>0</v>
      </c>
      <c r="L20" s="512">
        <v>6.0280000000000005</v>
      </c>
      <c r="M20" s="630">
        <v>0</v>
      </c>
      <c r="N20" s="630">
        <v>0</v>
      </c>
    </row>
    <row r="21" spans="2:14" s="11" customFormat="1">
      <c r="B21" s="475" t="s">
        <v>435</v>
      </c>
      <c r="C21" s="630">
        <v>0</v>
      </c>
      <c r="D21" s="512">
        <v>8309.6329999999998</v>
      </c>
      <c r="E21" s="630">
        <v>0</v>
      </c>
      <c r="F21" s="630">
        <v>0</v>
      </c>
      <c r="G21" s="512">
        <v>76.231999999999999</v>
      </c>
      <c r="H21" s="630">
        <v>0</v>
      </c>
      <c r="I21" s="630">
        <v>0</v>
      </c>
      <c r="J21" s="512">
        <v>726.72900000000004</v>
      </c>
      <c r="K21" s="512">
        <v>0</v>
      </c>
      <c r="L21" s="512">
        <v>0</v>
      </c>
      <c r="M21" s="512">
        <v>9112.5939999999991</v>
      </c>
      <c r="N21" s="630">
        <v>0</v>
      </c>
    </row>
    <row r="22" spans="2:14" s="11" customFormat="1">
      <c r="B22" s="483" t="s">
        <v>790</v>
      </c>
      <c r="C22" s="482">
        <v>11898.276000000002</v>
      </c>
      <c r="D22" s="482">
        <v>9636.509</v>
      </c>
      <c r="E22" s="485">
        <v>663.3549999999999</v>
      </c>
      <c r="F22" s="482">
        <v>3134.2790000000005</v>
      </c>
      <c r="G22" s="482">
        <v>3134.7580000000003</v>
      </c>
      <c r="H22" s="482">
        <v>1234.9750000000001</v>
      </c>
      <c r="I22" s="482">
        <v>3347.2750000000001</v>
      </c>
      <c r="J22" s="482">
        <v>3404.13</v>
      </c>
      <c r="K22" s="482">
        <v>1175.0839999999998</v>
      </c>
      <c r="L22" s="482">
        <v>18379.829999999998</v>
      </c>
      <c r="M22" s="482">
        <v>16175.397000000001</v>
      </c>
      <c r="N22" s="482">
        <v>3073.4139999999998</v>
      </c>
    </row>
    <row r="23" spans="2:14" s="11" customFormat="1">
      <c r="B23" s="475" t="s">
        <v>306</v>
      </c>
      <c r="C23" s="478">
        <v>1588.1130000000001</v>
      </c>
      <c r="D23" s="478">
        <v>1588.1130000000001</v>
      </c>
      <c r="E23" s="480">
        <v>650.73</v>
      </c>
      <c r="F23" s="480">
        <v>19.677</v>
      </c>
      <c r="G23" s="480">
        <v>19.677</v>
      </c>
      <c r="H23" s="480">
        <v>12.221</v>
      </c>
      <c r="I23" s="630">
        <v>0</v>
      </c>
      <c r="J23" s="630">
        <v>0</v>
      </c>
      <c r="K23" s="630">
        <v>0</v>
      </c>
      <c r="L23" s="478">
        <v>1607.79</v>
      </c>
      <c r="M23" s="478">
        <v>1607.79</v>
      </c>
      <c r="N23" s="480">
        <v>662.95100000000002</v>
      </c>
    </row>
    <row r="24" spans="2:14">
      <c r="B24" s="475" t="s">
        <v>311</v>
      </c>
      <c r="C24" s="478">
        <v>44434.044000000002</v>
      </c>
      <c r="D24" s="478">
        <v>44434.044000000002</v>
      </c>
      <c r="E24" s="480">
        <v>388.87599999999998</v>
      </c>
      <c r="F24" s="478">
        <v>2053.8589999999999</v>
      </c>
      <c r="G24" s="478">
        <v>2053.38</v>
      </c>
      <c r="H24" s="480">
        <v>726.78200000000004</v>
      </c>
      <c r="I24" s="478">
        <v>15871.618</v>
      </c>
      <c r="J24" s="478">
        <v>15657.179</v>
      </c>
      <c r="K24" s="480">
        <v>934.35299999999995</v>
      </c>
      <c r="L24" s="478">
        <v>62359.521000000001</v>
      </c>
      <c r="M24" s="478">
        <v>62144.603000000003</v>
      </c>
      <c r="N24" s="478">
        <v>2050.011</v>
      </c>
    </row>
    <row r="25" spans="2:14">
      <c r="B25" s="475" t="s">
        <v>312</v>
      </c>
      <c r="C25" s="480">
        <v>17.928000000000001</v>
      </c>
      <c r="D25" s="480">
        <v>17.928000000000001</v>
      </c>
      <c r="E25" s="630">
        <v>0</v>
      </c>
      <c r="F25" s="480">
        <v>560.27800000000002</v>
      </c>
      <c r="G25" s="480">
        <v>560.27800000000002</v>
      </c>
      <c r="H25" s="480">
        <v>352.30500000000001</v>
      </c>
      <c r="I25" s="478">
        <v>2696.1880000000001</v>
      </c>
      <c r="J25" s="478">
        <v>2696.1880000000001</v>
      </c>
      <c r="K25" s="478">
        <v>1617.607</v>
      </c>
      <c r="L25" s="478">
        <v>3274.3940000000002</v>
      </c>
      <c r="M25" s="478">
        <v>3274.3940000000002</v>
      </c>
      <c r="N25" s="478">
        <v>1969.9389999999999</v>
      </c>
    </row>
    <row r="26" spans="2:14">
      <c r="B26" s="475" t="s">
        <v>791</v>
      </c>
      <c r="C26" s="630">
        <v>0</v>
      </c>
      <c r="D26" s="630">
        <v>0</v>
      </c>
      <c r="E26" s="630">
        <v>0</v>
      </c>
      <c r="F26" s="480">
        <v>38.156999999999996</v>
      </c>
      <c r="G26" s="480">
        <v>38.156999999999996</v>
      </c>
      <c r="H26" s="480">
        <v>31.727</v>
      </c>
      <c r="I26" s="480">
        <v>86.135000000000005</v>
      </c>
      <c r="J26" s="480">
        <v>86.135000000000005</v>
      </c>
      <c r="K26" s="480">
        <v>66.209999999999994</v>
      </c>
      <c r="L26" s="480">
        <v>124.292</v>
      </c>
      <c r="M26" s="480">
        <v>124.292</v>
      </c>
      <c r="N26" s="480">
        <v>97.936999999999998</v>
      </c>
    </row>
    <row r="27" spans="2:14">
      <c r="B27" s="475" t="s">
        <v>792</v>
      </c>
      <c r="C27" s="630">
        <v>0</v>
      </c>
      <c r="D27" s="630">
        <v>0</v>
      </c>
      <c r="E27" s="630">
        <v>0</v>
      </c>
      <c r="F27" s="480">
        <v>256.89699999999999</v>
      </c>
      <c r="G27" s="480">
        <v>256.89699999999999</v>
      </c>
      <c r="H27" s="480">
        <v>181.09100000000001</v>
      </c>
      <c r="I27" s="480">
        <v>801.55799999999999</v>
      </c>
      <c r="J27" s="480">
        <v>801.55799999999999</v>
      </c>
      <c r="K27" s="480">
        <v>759.12099999999998</v>
      </c>
      <c r="L27" s="478">
        <v>1058.4549999999999</v>
      </c>
      <c r="M27" s="478">
        <v>1058.4549999999999</v>
      </c>
      <c r="N27" s="478">
        <v>940.21199999999999</v>
      </c>
    </row>
    <row r="28" spans="2:14">
      <c r="B28" s="475" t="s">
        <v>793</v>
      </c>
      <c r="C28" s="480">
        <v>17.928000000000001</v>
      </c>
      <c r="D28" s="480">
        <v>17.928000000000001</v>
      </c>
      <c r="E28" s="630">
        <v>0</v>
      </c>
      <c r="F28" s="480">
        <v>265.22399999999999</v>
      </c>
      <c r="G28" s="480">
        <v>265.22399999999999</v>
      </c>
      <c r="H28" s="480">
        <v>139.48699999999999</v>
      </c>
      <c r="I28" s="478">
        <v>1808.4949999999999</v>
      </c>
      <c r="J28" s="478">
        <v>1808.4949999999999</v>
      </c>
      <c r="K28" s="480">
        <v>792.27599999999995</v>
      </c>
      <c r="L28" s="478">
        <v>2091.6469999999999</v>
      </c>
      <c r="M28" s="478">
        <v>2091.6469999999999</v>
      </c>
      <c r="N28" s="480">
        <v>931.79</v>
      </c>
    </row>
    <row r="29" spans="2:14">
      <c r="B29" s="475" t="s">
        <v>313</v>
      </c>
      <c r="C29" s="630">
        <v>0</v>
      </c>
      <c r="D29" s="630">
        <v>0</v>
      </c>
      <c r="E29" s="630">
        <v>0</v>
      </c>
      <c r="F29" s="480">
        <v>3.3849999999999998</v>
      </c>
      <c r="G29" s="480">
        <v>3.3849999999999998</v>
      </c>
      <c r="H29" s="480">
        <v>1.4119999999999999</v>
      </c>
      <c r="I29" s="480">
        <v>3.7</v>
      </c>
      <c r="J29" s="480">
        <v>3.7</v>
      </c>
      <c r="K29" s="480">
        <v>2.0059999999999998</v>
      </c>
      <c r="L29" s="480">
        <v>7.085</v>
      </c>
      <c r="M29" s="480">
        <v>7.085</v>
      </c>
      <c r="N29" s="480">
        <v>3.4179999999999997</v>
      </c>
    </row>
    <row r="30" spans="2:14">
      <c r="B30" s="475" t="s">
        <v>794</v>
      </c>
      <c r="C30" s="630">
        <v>0</v>
      </c>
      <c r="D30" s="630">
        <v>0</v>
      </c>
      <c r="E30" s="630">
        <v>0</v>
      </c>
      <c r="F30" s="630">
        <v>0</v>
      </c>
      <c r="G30" s="630">
        <v>0</v>
      </c>
      <c r="H30" s="630">
        <v>0</v>
      </c>
      <c r="I30" s="630">
        <v>0</v>
      </c>
      <c r="J30" s="630">
        <v>0</v>
      </c>
      <c r="K30" s="630">
        <v>0</v>
      </c>
      <c r="L30" s="630">
        <v>0</v>
      </c>
      <c r="M30" s="630">
        <v>0</v>
      </c>
      <c r="N30" s="630">
        <v>0</v>
      </c>
    </row>
    <row r="31" spans="2:14">
      <c r="B31" s="475" t="s">
        <v>795</v>
      </c>
      <c r="C31" s="630">
        <v>0</v>
      </c>
      <c r="D31" s="630">
        <v>0</v>
      </c>
      <c r="E31" s="630">
        <v>0</v>
      </c>
      <c r="F31" s="630">
        <v>0</v>
      </c>
      <c r="G31" s="630">
        <v>0</v>
      </c>
      <c r="H31" s="630">
        <v>0</v>
      </c>
      <c r="I31" s="630">
        <v>0</v>
      </c>
      <c r="J31" s="630">
        <v>0</v>
      </c>
      <c r="K31" s="630">
        <v>0</v>
      </c>
      <c r="L31" s="630">
        <v>0</v>
      </c>
      <c r="M31" s="630">
        <v>0</v>
      </c>
      <c r="N31" s="630">
        <v>0</v>
      </c>
    </row>
    <row r="32" spans="2:14">
      <c r="B32" s="475" t="s">
        <v>796</v>
      </c>
      <c r="C32" s="630">
        <v>0</v>
      </c>
      <c r="D32" s="630">
        <v>0</v>
      </c>
      <c r="E32" s="630">
        <v>0</v>
      </c>
      <c r="F32" s="480">
        <v>3.3850000000000002</v>
      </c>
      <c r="G32" s="480">
        <v>3.3850000000000002</v>
      </c>
      <c r="H32" s="480">
        <v>1.4119999999999999</v>
      </c>
      <c r="I32" s="480">
        <v>3.6999999999999997</v>
      </c>
      <c r="J32" s="480">
        <v>3.6999999999999997</v>
      </c>
      <c r="K32" s="480">
        <v>2.0059999999999998</v>
      </c>
      <c r="L32" s="480">
        <v>7.085</v>
      </c>
      <c r="M32" s="480">
        <v>7.085</v>
      </c>
      <c r="N32" s="480">
        <v>3.4179999999999997</v>
      </c>
    </row>
    <row r="33" spans="2:14">
      <c r="B33" s="475" t="s">
        <v>797</v>
      </c>
      <c r="C33" s="630">
        <v>0</v>
      </c>
      <c r="D33" s="630">
        <v>0</v>
      </c>
      <c r="E33" s="630">
        <v>0</v>
      </c>
      <c r="F33" s="480">
        <v>3.3090000000000002</v>
      </c>
      <c r="G33" s="480">
        <v>3.3090000000000002</v>
      </c>
      <c r="H33" s="480">
        <v>1.377</v>
      </c>
      <c r="I33" s="480">
        <v>3.69</v>
      </c>
      <c r="J33" s="480">
        <v>3.69</v>
      </c>
      <c r="K33" s="480">
        <v>2.0049999999999999</v>
      </c>
      <c r="L33" s="480">
        <v>6.9990000000000006</v>
      </c>
      <c r="M33" s="480">
        <v>6.9990000000000006</v>
      </c>
      <c r="N33" s="480">
        <v>3.3819999999999997</v>
      </c>
    </row>
    <row r="34" spans="2:14">
      <c r="B34" s="475" t="s">
        <v>798</v>
      </c>
      <c r="C34" s="630">
        <v>0</v>
      </c>
      <c r="D34" s="630">
        <v>0</v>
      </c>
      <c r="E34" s="630">
        <v>0</v>
      </c>
      <c r="F34" s="630">
        <v>0</v>
      </c>
      <c r="G34" s="630">
        <v>0</v>
      </c>
      <c r="H34" s="630">
        <v>0</v>
      </c>
      <c r="I34" s="630">
        <v>0</v>
      </c>
      <c r="J34" s="630">
        <v>0</v>
      </c>
      <c r="K34" s="630">
        <v>0</v>
      </c>
      <c r="L34" s="630">
        <v>0</v>
      </c>
      <c r="M34" s="630">
        <v>0</v>
      </c>
      <c r="N34" s="630">
        <v>0</v>
      </c>
    </row>
    <row r="35" spans="2:14">
      <c r="B35" s="486" t="s">
        <v>799</v>
      </c>
      <c r="C35" s="487">
        <v>46040.084999999999</v>
      </c>
      <c r="D35" s="487">
        <v>46040.084999999999</v>
      </c>
      <c r="E35" s="487">
        <v>1039.633</v>
      </c>
      <c r="F35" s="487">
        <v>2637.1990000000005</v>
      </c>
      <c r="G35" s="487">
        <v>2636.7200000000003</v>
      </c>
      <c r="H35" s="487">
        <v>1092.72</v>
      </c>
      <c r="I35" s="487">
        <v>18571.506000000001</v>
      </c>
      <c r="J35" s="487">
        <v>18357.066999999999</v>
      </c>
      <c r="K35" s="487">
        <v>2553.9659999999999</v>
      </c>
      <c r="L35" s="487">
        <v>67248.790000000008</v>
      </c>
      <c r="M35" s="487">
        <v>67033.872000000018</v>
      </c>
      <c r="N35" s="487">
        <v>4686.3189999999995</v>
      </c>
    </row>
    <row r="36" spans="2:14">
      <c r="B36" s="488" t="s">
        <v>800</v>
      </c>
      <c r="C36" s="489">
        <v>57938.361000000004</v>
      </c>
      <c r="D36" s="489">
        <v>55676.593999999997</v>
      </c>
      <c r="E36" s="489">
        <v>1702.9879999999998</v>
      </c>
      <c r="F36" s="489">
        <v>5771.478000000001</v>
      </c>
      <c r="G36" s="489">
        <v>5771.478000000001</v>
      </c>
      <c r="H36" s="489">
        <v>2327.6950000000002</v>
      </c>
      <c r="I36" s="489">
        <v>21918.781000000003</v>
      </c>
      <c r="J36" s="489">
        <v>21761.197</v>
      </c>
      <c r="K36" s="489">
        <v>3729.0499999999997</v>
      </c>
      <c r="L36" s="489">
        <v>85628.62000000001</v>
      </c>
      <c r="M36" s="489">
        <v>83209.269000000015</v>
      </c>
      <c r="N36" s="489">
        <v>7759.7329999999993</v>
      </c>
    </row>
    <row r="39" spans="2:14">
      <c r="B39" s="21" t="s">
        <v>779</v>
      </c>
    </row>
    <row r="40" spans="2:14" s="9" customFormat="1" ht="55.9" customHeight="1">
      <c r="B40" s="742" t="s">
        <v>304</v>
      </c>
      <c r="C40" s="748" t="s">
        <v>784</v>
      </c>
      <c r="D40" s="748"/>
      <c r="E40" s="748"/>
      <c r="F40" s="748" t="s">
        <v>785</v>
      </c>
      <c r="G40" s="748"/>
      <c r="H40" s="748"/>
      <c r="I40" s="748" t="s">
        <v>786</v>
      </c>
      <c r="J40" s="748"/>
      <c r="K40" s="748"/>
      <c r="L40" s="748" t="s">
        <v>229</v>
      </c>
      <c r="M40" s="748"/>
      <c r="N40" s="748"/>
    </row>
    <row r="41" spans="2:14">
      <c r="B41" s="750"/>
      <c r="C41" s="484" t="s">
        <v>787</v>
      </c>
      <c r="D41" s="484" t="s">
        <v>788</v>
      </c>
      <c r="E41" s="484" t="s">
        <v>789</v>
      </c>
      <c r="F41" s="484" t="s">
        <v>787</v>
      </c>
      <c r="G41" s="484" t="s">
        <v>788</v>
      </c>
      <c r="H41" s="484" t="s">
        <v>789</v>
      </c>
      <c r="I41" s="484" t="s">
        <v>787</v>
      </c>
      <c r="J41" s="484" t="s">
        <v>788</v>
      </c>
      <c r="K41" s="484" t="s">
        <v>789</v>
      </c>
      <c r="L41" s="484" t="s">
        <v>787</v>
      </c>
      <c r="M41" s="484" t="s">
        <v>788</v>
      </c>
      <c r="N41" s="484" t="s">
        <v>789</v>
      </c>
    </row>
    <row r="42" spans="2:14">
      <c r="B42" s="476" t="s">
        <v>306</v>
      </c>
      <c r="C42" s="479">
        <v>5455</v>
      </c>
      <c r="D42" s="479">
        <v>3915</v>
      </c>
      <c r="E42" s="477">
        <v>180</v>
      </c>
      <c r="F42" s="477">
        <v>7</v>
      </c>
      <c r="G42" s="477">
        <v>8</v>
      </c>
      <c r="H42" s="477">
        <v>4</v>
      </c>
      <c r="I42" s="477">
        <v>348</v>
      </c>
      <c r="J42" s="477">
        <v>436</v>
      </c>
      <c r="K42" s="477">
        <v>4</v>
      </c>
      <c r="L42" s="479">
        <v>5810</v>
      </c>
      <c r="M42" s="479">
        <v>4360</v>
      </c>
      <c r="N42" s="477">
        <v>188</v>
      </c>
    </row>
    <row r="43" spans="2:14">
      <c r="B43" s="475" t="s">
        <v>307</v>
      </c>
      <c r="C43" s="480">
        <v>1</v>
      </c>
      <c r="D43" s="481">
        <v>0</v>
      </c>
      <c r="E43" s="481">
        <v>0</v>
      </c>
      <c r="F43" s="480">
        <v>1</v>
      </c>
      <c r="G43" s="630">
        <v>0</v>
      </c>
      <c r="H43" s="630">
        <v>0</v>
      </c>
      <c r="I43" s="480">
        <v>31</v>
      </c>
      <c r="J43" s="480">
        <v>30</v>
      </c>
      <c r="K43" s="480">
        <v>6</v>
      </c>
      <c r="L43" s="480">
        <v>33</v>
      </c>
      <c r="M43" s="480">
        <v>30</v>
      </c>
      <c r="N43" s="480">
        <v>6</v>
      </c>
    </row>
    <row r="44" spans="2:14">
      <c r="B44" s="475" t="s">
        <v>308</v>
      </c>
      <c r="C44" s="630">
        <v>0</v>
      </c>
      <c r="D44" s="630">
        <v>0</v>
      </c>
      <c r="E44" s="630">
        <v>0</v>
      </c>
      <c r="F44" s="630">
        <v>0</v>
      </c>
      <c r="G44" s="630">
        <v>0</v>
      </c>
      <c r="H44" s="630">
        <v>0</v>
      </c>
      <c r="I44" s="480">
        <v>4</v>
      </c>
      <c r="J44" s="480">
        <v>4</v>
      </c>
      <c r="K44" s="480">
        <v>1</v>
      </c>
      <c r="L44" s="480">
        <v>4</v>
      </c>
      <c r="M44" s="480">
        <v>4</v>
      </c>
      <c r="N44" s="480">
        <v>1</v>
      </c>
    </row>
    <row r="45" spans="2:14">
      <c r="B45" s="475" t="s">
        <v>309</v>
      </c>
      <c r="C45" s="630">
        <v>0</v>
      </c>
      <c r="D45" s="630">
        <v>0</v>
      </c>
      <c r="E45" s="630">
        <v>0</v>
      </c>
      <c r="F45" s="630">
        <v>0</v>
      </c>
      <c r="G45" s="630">
        <v>0</v>
      </c>
      <c r="H45" s="630">
        <v>0</v>
      </c>
      <c r="I45" s="630">
        <v>0</v>
      </c>
      <c r="J45" s="630">
        <v>0</v>
      </c>
      <c r="K45" s="630">
        <v>0</v>
      </c>
      <c r="L45" s="630">
        <v>0</v>
      </c>
      <c r="M45" s="630">
        <v>0</v>
      </c>
      <c r="N45" s="630">
        <v>0</v>
      </c>
    </row>
    <row r="46" spans="2:14">
      <c r="B46" s="475" t="s">
        <v>311</v>
      </c>
      <c r="C46" s="478">
        <v>2681</v>
      </c>
      <c r="D46" s="480">
        <v>470</v>
      </c>
      <c r="E46" s="480">
        <v>249</v>
      </c>
      <c r="F46" s="478">
        <v>2173</v>
      </c>
      <c r="G46" s="478">
        <v>2173</v>
      </c>
      <c r="H46" s="480">
        <v>339</v>
      </c>
      <c r="I46" s="478">
        <v>2275</v>
      </c>
      <c r="J46" s="478">
        <v>1440</v>
      </c>
      <c r="K46" s="480">
        <v>765</v>
      </c>
      <c r="L46" s="478">
        <v>7128</v>
      </c>
      <c r="M46" s="478">
        <v>4082</v>
      </c>
      <c r="N46" s="478">
        <v>1353</v>
      </c>
    </row>
    <row r="47" spans="2:14">
      <c r="B47" s="475" t="s">
        <v>312</v>
      </c>
      <c r="C47" s="478">
        <v>4038</v>
      </c>
      <c r="D47" s="480">
        <v>212</v>
      </c>
      <c r="E47" s="480">
        <v>202</v>
      </c>
      <c r="F47" s="480">
        <v>791</v>
      </c>
      <c r="G47" s="480">
        <v>791</v>
      </c>
      <c r="H47" s="480">
        <v>785</v>
      </c>
      <c r="I47" s="480">
        <v>538</v>
      </c>
      <c r="J47" s="480">
        <v>508</v>
      </c>
      <c r="K47" s="480">
        <v>494</v>
      </c>
      <c r="L47" s="478">
        <v>5367</v>
      </c>
      <c r="M47" s="478">
        <v>1511</v>
      </c>
      <c r="N47" s="478">
        <v>1480</v>
      </c>
    </row>
    <row r="48" spans="2:14">
      <c r="B48" s="475" t="s">
        <v>313</v>
      </c>
      <c r="C48" s="480">
        <v>15</v>
      </c>
      <c r="D48" s="480">
        <v>2</v>
      </c>
      <c r="E48" s="480">
        <v>1</v>
      </c>
      <c r="F48" s="480">
        <v>31</v>
      </c>
      <c r="G48" s="480">
        <v>31</v>
      </c>
      <c r="H48" s="480">
        <v>20</v>
      </c>
      <c r="I48" s="480">
        <v>17</v>
      </c>
      <c r="J48" s="480">
        <v>17</v>
      </c>
      <c r="K48" s="480">
        <v>11</v>
      </c>
      <c r="L48" s="480">
        <v>64</v>
      </c>
      <c r="M48" s="480">
        <v>50</v>
      </c>
      <c r="N48" s="480">
        <v>31</v>
      </c>
    </row>
    <row r="49" spans="2:14">
      <c r="B49" s="475" t="s">
        <v>314</v>
      </c>
      <c r="C49" s="630">
        <v>0</v>
      </c>
      <c r="D49" s="630">
        <v>0</v>
      </c>
      <c r="E49" s="630">
        <v>0</v>
      </c>
      <c r="F49" s="630">
        <v>0</v>
      </c>
      <c r="G49" s="630">
        <v>0</v>
      </c>
      <c r="H49" s="630">
        <v>0</v>
      </c>
      <c r="I49" s="630">
        <v>0</v>
      </c>
      <c r="J49" s="630">
        <v>0</v>
      </c>
      <c r="K49" s="630">
        <v>0</v>
      </c>
      <c r="L49" s="630">
        <v>0</v>
      </c>
      <c r="M49" s="630">
        <v>0</v>
      </c>
      <c r="N49" s="630">
        <v>0</v>
      </c>
    </row>
    <row r="50" spans="2:14">
      <c r="B50" s="475" t="s">
        <v>315</v>
      </c>
      <c r="C50" s="630">
        <v>0</v>
      </c>
      <c r="D50" s="630">
        <v>0</v>
      </c>
      <c r="E50" s="630">
        <v>0</v>
      </c>
      <c r="F50" s="630">
        <v>0</v>
      </c>
      <c r="G50" s="481">
        <v>0</v>
      </c>
      <c r="H50" s="498">
        <v>0</v>
      </c>
      <c r="I50" s="498">
        <v>0</v>
      </c>
      <c r="J50" s="498">
        <v>0</v>
      </c>
      <c r="K50" s="498">
        <v>0</v>
      </c>
      <c r="L50" s="498">
        <v>0</v>
      </c>
      <c r="M50" s="498">
        <v>0</v>
      </c>
      <c r="N50" s="480">
        <v>1</v>
      </c>
    </row>
    <row r="51" spans="2:14">
      <c r="B51" s="475" t="s">
        <v>316</v>
      </c>
      <c r="C51" s="630">
        <v>0</v>
      </c>
      <c r="D51" s="630">
        <v>0</v>
      </c>
      <c r="E51" s="630">
        <v>0</v>
      </c>
      <c r="F51" s="630">
        <v>0</v>
      </c>
      <c r="G51" s="630">
        <v>0</v>
      </c>
      <c r="H51" s="630">
        <v>0</v>
      </c>
      <c r="I51" s="630">
        <v>0</v>
      </c>
      <c r="J51" s="630">
        <v>0</v>
      </c>
      <c r="K51" s="630">
        <v>0</v>
      </c>
      <c r="L51" s="630">
        <v>0</v>
      </c>
      <c r="M51" s="630">
        <v>0</v>
      </c>
      <c r="N51" s="630">
        <v>0</v>
      </c>
    </row>
    <row r="52" spans="2:14">
      <c r="B52" s="475" t="s">
        <v>317</v>
      </c>
      <c r="C52" s="630">
        <v>0</v>
      </c>
      <c r="D52" s="630">
        <v>0</v>
      </c>
      <c r="E52" s="630">
        <v>0</v>
      </c>
      <c r="F52" s="630">
        <v>0</v>
      </c>
      <c r="G52" s="630">
        <v>0</v>
      </c>
      <c r="H52" s="630">
        <v>0</v>
      </c>
      <c r="I52" s="630">
        <v>0</v>
      </c>
      <c r="J52" s="630">
        <v>0</v>
      </c>
      <c r="K52" s="630">
        <v>0</v>
      </c>
      <c r="L52" s="630">
        <v>0</v>
      </c>
      <c r="M52" s="630">
        <v>0</v>
      </c>
      <c r="N52" s="630">
        <v>0</v>
      </c>
    </row>
    <row r="53" spans="2:14" ht="25.5">
      <c r="B53" s="475" t="s">
        <v>318</v>
      </c>
      <c r="C53" s="630">
        <v>0</v>
      </c>
      <c r="D53" s="630">
        <v>0</v>
      </c>
      <c r="E53" s="630">
        <v>0</v>
      </c>
      <c r="F53" s="630">
        <v>0</v>
      </c>
      <c r="G53" s="630">
        <v>0</v>
      </c>
      <c r="H53" s="630">
        <v>0</v>
      </c>
      <c r="I53" s="630">
        <v>0</v>
      </c>
      <c r="J53" s="630">
        <v>0</v>
      </c>
      <c r="K53" s="630">
        <v>0</v>
      </c>
      <c r="L53" s="630">
        <v>0</v>
      </c>
      <c r="M53" s="630">
        <v>0</v>
      </c>
      <c r="N53" s="630">
        <v>0</v>
      </c>
    </row>
    <row r="54" spans="2:14">
      <c r="B54" s="475" t="s">
        <v>319</v>
      </c>
      <c r="C54" s="630">
        <v>0</v>
      </c>
      <c r="D54" s="630">
        <v>0</v>
      </c>
      <c r="E54" s="630">
        <v>0</v>
      </c>
      <c r="F54" s="630">
        <v>0</v>
      </c>
      <c r="G54" s="630">
        <v>0</v>
      </c>
      <c r="H54" s="630">
        <v>0</v>
      </c>
      <c r="I54" s="630">
        <v>0</v>
      </c>
      <c r="J54" s="630">
        <v>0</v>
      </c>
      <c r="K54" s="630">
        <v>0</v>
      </c>
      <c r="L54" s="630">
        <v>0</v>
      </c>
      <c r="M54" s="630">
        <v>0</v>
      </c>
      <c r="N54" s="630">
        <v>0</v>
      </c>
    </row>
    <row r="55" spans="2:14">
      <c r="B55" s="475" t="s">
        <v>435</v>
      </c>
      <c r="C55" s="630">
        <v>0</v>
      </c>
      <c r="D55" s="478">
        <v>6051</v>
      </c>
      <c r="E55" s="630">
        <v>0</v>
      </c>
      <c r="F55" s="630">
        <v>0</v>
      </c>
      <c r="G55" s="630">
        <v>0</v>
      </c>
      <c r="H55" s="630">
        <v>0</v>
      </c>
      <c r="I55" s="630">
        <v>0</v>
      </c>
      <c r="J55" s="480">
        <v>867</v>
      </c>
      <c r="K55" s="630">
        <v>0</v>
      </c>
      <c r="L55" s="630">
        <v>0</v>
      </c>
      <c r="M55" s="478">
        <v>6918</v>
      </c>
      <c r="N55" s="630">
        <v>0</v>
      </c>
    </row>
    <row r="56" spans="2:14">
      <c r="B56" s="483" t="s">
        <v>790</v>
      </c>
      <c r="C56" s="482">
        <v>12190</v>
      </c>
      <c r="D56" s="482">
        <v>10649</v>
      </c>
      <c r="E56" s="485">
        <v>632</v>
      </c>
      <c r="F56" s="482">
        <v>3003</v>
      </c>
      <c r="G56" s="482">
        <v>3003</v>
      </c>
      <c r="H56" s="482">
        <v>1147</v>
      </c>
      <c r="I56" s="482">
        <v>3214</v>
      </c>
      <c r="J56" s="482">
        <v>3304</v>
      </c>
      <c r="K56" s="482">
        <v>1282</v>
      </c>
      <c r="L56" s="482">
        <v>18407</v>
      </c>
      <c r="M56" s="482">
        <v>16956</v>
      </c>
      <c r="N56" s="482">
        <v>3060</v>
      </c>
    </row>
    <row r="57" spans="2:14">
      <c r="B57" s="475" t="s">
        <v>306</v>
      </c>
      <c r="C57" s="478">
        <v>1075</v>
      </c>
      <c r="D57" s="478">
        <v>1075</v>
      </c>
      <c r="E57" s="480">
        <v>750</v>
      </c>
      <c r="F57" s="480">
        <v>19</v>
      </c>
      <c r="G57" s="480">
        <v>19</v>
      </c>
      <c r="H57" s="480">
        <v>13</v>
      </c>
      <c r="I57" s="480">
        <v>59</v>
      </c>
      <c r="J57" s="480">
        <v>59</v>
      </c>
      <c r="K57" s="481">
        <v>0</v>
      </c>
      <c r="L57" s="478">
        <v>1154</v>
      </c>
      <c r="M57" s="478">
        <v>1154</v>
      </c>
      <c r="N57" s="480">
        <v>763</v>
      </c>
    </row>
    <row r="58" spans="2:14">
      <c r="B58" s="475" t="s">
        <v>311</v>
      </c>
      <c r="C58" s="478">
        <v>46133</v>
      </c>
      <c r="D58" s="478">
        <v>46133</v>
      </c>
      <c r="E58" s="480">
        <v>337</v>
      </c>
      <c r="F58" s="478">
        <v>1967</v>
      </c>
      <c r="G58" s="478">
        <v>1966</v>
      </c>
      <c r="H58" s="480">
        <v>661</v>
      </c>
      <c r="I58" s="478">
        <v>14869</v>
      </c>
      <c r="J58" s="478">
        <v>14655</v>
      </c>
      <c r="K58" s="480">
        <v>945</v>
      </c>
      <c r="L58" s="478">
        <v>62968</v>
      </c>
      <c r="M58" s="478">
        <v>62754</v>
      </c>
      <c r="N58" s="478">
        <v>1943</v>
      </c>
    </row>
    <row r="59" spans="2:14">
      <c r="B59" s="475" t="s">
        <v>312</v>
      </c>
      <c r="C59" s="480">
        <v>13</v>
      </c>
      <c r="D59" s="480">
        <v>13</v>
      </c>
      <c r="E59" s="481">
        <v>0</v>
      </c>
      <c r="F59" s="480">
        <v>490</v>
      </c>
      <c r="G59" s="480">
        <v>490</v>
      </c>
      <c r="H59" s="480">
        <v>329</v>
      </c>
      <c r="I59" s="478">
        <v>2811</v>
      </c>
      <c r="J59" s="478">
        <v>2811</v>
      </c>
      <c r="K59" s="478">
        <v>1744</v>
      </c>
      <c r="L59" s="478">
        <v>3314</v>
      </c>
      <c r="M59" s="478">
        <v>3314</v>
      </c>
      <c r="N59" s="478">
        <v>2074</v>
      </c>
    </row>
    <row r="60" spans="2:14">
      <c r="B60" s="475" t="s">
        <v>791</v>
      </c>
      <c r="C60" s="630">
        <v>0</v>
      </c>
      <c r="D60" s="630">
        <v>0</v>
      </c>
      <c r="E60" s="630">
        <v>0</v>
      </c>
      <c r="F60" s="480">
        <v>55</v>
      </c>
      <c r="G60" s="480">
        <v>55</v>
      </c>
      <c r="H60" s="480">
        <v>39</v>
      </c>
      <c r="I60" s="480">
        <v>94</v>
      </c>
      <c r="J60" s="480">
        <v>94</v>
      </c>
      <c r="K60" s="480">
        <v>82</v>
      </c>
      <c r="L60" s="480">
        <v>149</v>
      </c>
      <c r="M60" s="480">
        <v>149</v>
      </c>
      <c r="N60" s="480">
        <v>121</v>
      </c>
    </row>
    <row r="61" spans="2:14">
      <c r="B61" s="475" t="s">
        <v>792</v>
      </c>
      <c r="C61" s="630">
        <v>0</v>
      </c>
      <c r="D61" s="630">
        <v>0</v>
      </c>
      <c r="E61" s="630">
        <v>0</v>
      </c>
      <c r="F61" s="480">
        <v>278</v>
      </c>
      <c r="G61" s="480">
        <v>278</v>
      </c>
      <c r="H61" s="480">
        <v>218</v>
      </c>
      <c r="I61" s="480">
        <v>903</v>
      </c>
      <c r="J61" s="480">
        <v>903</v>
      </c>
      <c r="K61" s="480">
        <v>838</v>
      </c>
      <c r="L61" s="478">
        <v>1180</v>
      </c>
      <c r="M61" s="478">
        <v>1180</v>
      </c>
      <c r="N61" s="478">
        <v>1056</v>
      </c>
    </row>
    <row r="62" spans="2:14">
      <c r="B62" s="475" t="s">
        <v>793</v>
      </c>
      <c r="C62" s="480">
        <v>13</v>
      </c>
      <c r="D62" s="480">
        <v>13</v>
      </c>
      <c r="E62" s="481">
        <v>0</v>
      </c>
      <c r="F62" s="480">
        <v>158</v>
      </c>
      <c r="G62" s="480">
        <v>158</v>
      </c>
      <c r="H62" s="480">
        <v>73</v>
      </c>
      <c r="I62" s="478">
        <v>1814</v>
      </c>
      <c r="J62" s="478">
        <v>1814</v>
      </c>
      <c r="K62" s="480">
        <v>824</v>
      </c>
      <c r="L62" s="478">
        <v>1985</v>
      </c>
      <c r="M62" s="478">
        <v>1985</v>
      </c>
      <c r="N62" s="480">
        <v>897</v>
      </c>
    </row>
    <row r="63" spans="2:14">
      <c r="B63" s="475" t="s">
        <v>313</v>
      </c>
      <c r="C63" s="630">
        <v>0</v>
      </c>
      <c r="D63" s="630">
        <v>0</v>
      </c>
      <c r="E63" s="630">
        <v>0</v>
      </c>
      <c r="F63" s="480">
        <v>4</v>
      </c>
      <c r="G63" s="480">
        <v>4</v>
      </c>
      <c r="H63" s="480">
        <v>2</v>
      </c>
      <c r="I63" s="480">
        <v>4</v>
      </c>
      <c r="J63" s="480">
        <v>4</v>
      </c>
      <c r="K63" s="480">
        <v>2</v>
      </c>
      <c r="L63" s="480">
        <v>8</v>
      </c>
      <c r="M63" s="480">
        <v>8</v>
      </c>
      <c r="N63" s="480">
        <v>4</v>
      </c>
    </row>
    <row r="64" spans="2:14">
      <c r="B64" s="475" t="s">
        <v>794</v>
      </c>
      <c r="C64" s="630">
        <v>0</v>
      </c>
      <c r="D64" s="630">
        <v>0</v>
      </c>
      <c r="E64" s="630">
        <v>0</v>
      </c>
      <c r="F64" s="630">
        <v>0</v>
      </c>
      <c r="G64" s="630">
        <v>0</v>
      </c>
      <c r="H64" s="630">
        <v>0</v>
      </c>
      <c r="I64" s="630">
        <v>0</v>
      </c>
      <c r="J64" s="630">
        <v>0</v>
      </c>
      <c r="K64" s="630">
        <v>0</v>
      </c>
      <c r="L64" s="630">
        <v>0</v>
      </c>
      <c r="M64" s="630">
        <v>0</v>
      </c>
      <c r="N64" s="630">
        <v>0</v>
      </c>
    </row>
    <row r="65" spans="2:14">
      <c r="B65" s="475" t="s">
        <v>795</v>
      </c>
      <c r="C65" s="630">
        <v>0</v>
      </c>
      <c r="D65" s="630">
        <v>0</v>
      </c>
      <c r="E65" s="630">
        <v>0</v>
      </c>
      <c r="F65" s="630">
        <v>0</v>
      </c>
      <c r="G65" s="630">
        <v>0</v>
      </c>
      <c r="H65" s="630">
        <v>0</v>
      </c>
      <c r="I65" s="630">
        <v>0</v>
      </c>
      <c r="J65" s="630">
        <v>0</v>
      </c>
      <c r="K65" s="630">
        <v>0</v>
      </c>
      <c r="L65" s="630">
        <v>0</v>
      </c>
      <c r="M65" s="630">
        <v>0</v>
      </c>
      <c r="N65" s="630">
        <v>0</v>
      </c>
    </row>
    <row r="66" spans="2:14">
      <c r="B66" s="475" t="s">
        <v>796</v>
      </c>
      <c r="C66" s="630">
        <v>0</v>
      </c>
      <c r="D66" s="630">
        <v>0</v>
      </c>
      <c r="E66" s="630">
        <v>0</v>
      </c>
      <c r="F66" s="480">
        <v>4</v>
      </c>
      <c r="G66" s="480">
        <v>4</v>
      </c>
      <c r="H66" s="480">
        <v>2</v>
      </c>
      <c r="I66" s="480">
        <v>4</v>
      </c>
      <c r="J66" s="480">
        <v>4</v>
      </c>
      <c r="K66" s="480">
        <v>2</v>
      </c>
      <c r="L66" s="480">
        <v>8</v>
      </c>
      <c r="M66" s="480">
        <v>8</v>
      </c>
      <c r="N66" s="480">
        <v>4</v>
      </c>
    </row>
    <row r="67" spans="2:14">
      <c r="B67" s="475" t="s">
        <v>797</v>
      </c>
      <c r="C67" s="630">
        <v>0</v>
      </c>
      <c r="D67" s="630">
        <v>0</v>
      </c>
      <c r="E67" s="630">
        <v>0</v>
      </c>
      <c r="F67" s="480">
        <v>4</v>
      </c>
      <c r="G67" s="480">
        <v>4</v>
      </c>
      <c r="H67" s="480">
        <v>2</v>
      </c>
      <c r="I67" s="480">
        <v>4</v>
      </c>
      <c r="J67" s="480">
        <v>4</v>
      </c>
      <c r="K67" s="480">
        <v>2</v>
      </c>
      <c r="L67" s="480">
        <v>8</v>
      </c>
      <c r="M67" s="480">
        <v>8</v>
      </c>
      <c r="N67" s="480">
        <v>4</v>
      </c>
    </row>
    <row r="68" spans="2:14">
      <c r="B68" s="475" t="s">
        <v>798</v>
      </c>
      <c r="C68" s="630">
        <v>0</v>
      </c>
      <c r="D68" s="630">
        <v>0</v>
      </c>
      <c r="E68" s="630">
        <v>0</v>
      </c>
      <c r="F68" s="481">
        <v>0</v>
      </c>
      <c r="G68" s="498">
        <v>0</v>
      </c>
      <c r="H68" s="498">
        <v>0</v>
      </c>
      <c r="I68" s="498">
        <v>0</v>
      </c>
      <c r="J68" s="498">
        <v>0</v>
      </c>
      <c r="K68" s="498">
        <v>0</v>
      </c>
      <c r="L68" s="498">
        <v>0</v>
      </c>
      <c r="M68" s="498">
        <v>0</v>
      </c>
      <c r="N68" s="498">
        <v>0</v>
      </c>
    </row>
    <row r="69" spans="2:14">
      <c r="B69" s="486" t="s">
        <v>799</v>
      </c>
      <c r="C69" s="487">
        <v>47221</v>
      </c>
      <c r="D69" s="487">
        <v>47221</v>
      </c>
      <c r="E69" s="487">
        <v>1087</v>
      </c>
      <c r="F69" s="487">
        <v>2480</v>
      </c>
      <c r="G69" s="487">
        <v>2479</v>
      </c>
      <c r="H69" s="487">
        <v>1005</v>
      </c>
      <c r="I69" s="487">
        <v>17743</v>
      </c>
      <c r="J69" s="487">
        <v>17529</v>
      </c>
      <c r="K69" s="487">
        <v>2691</v>
      </c>
      <c r="L69" s="487">
        <v>67444</v>
      </c>
      <c r="M69" s="487">
        <v>67230</v>
      </c>
      <c r="N69" s="487">
        <v>4784</v>
      </c>
    </row>
    <row r="70" spans="2:14">
      <c r="B70" s="488" t="s">
        <v>800</v>
      </c>
      <c r="C70" s="489">
        <v>59411</v>
      </c>
      <c r="D70" s="489">
        <v>57870</v>
      </c>
      <c r="E70" s="489">
        <v>1720</v>
      </c>
      <c r="F70" s="489">
        <v>5483</v>
      </c>
      <c r="G70" s="489">
        <v>5483</v>
      </c>
      <c r="H70" s="489">
        <v>2152</v>
      </c>
      <c r="I70" s="489">
        <v>20957</v>
      </c>
      <c r="J70" s="489">
        <v>20833</v>
      </c>
      <c r="K70" s="489">
        <v>3973</v>
      </c>
      <c r="L70" s="489">
        <v>85851</v>
      </c>
      <c r="M70" s="489">
        <v>84186</v>
      </c>
      <c r="N70" s="489">
        <v>7844</v>
      </c>
    </row>
    <row r="71" spans="2:14" ht="13.5" thickBot="1"/>
    <row r="72" spans="2:14">
      <c r="M72" s="694" t="s">
        <v>930</v>
      </c>
      <c r="N72" s="695"/>
    </row>
    <row r="73" spans="2:14" ht="13.5" thickBot="1">
      <c r="M73" s="696"/>
      <c r="N73" s="697"/>
    </row>
  </sheetData>
  <mergeCells count="13">
    <mergeCell ref="M72:N73"/>
    <mergeCell ref="B40:B41"/>
    <mergeCell ref="C40:E40"/>
    <mergeCell ref="F40:H40"/>
    <mergeCell ref="I40:K40"/>
    <mergeCell ref="L40:N40"/>
    <mergeCell ref="B2:E2"/>
    <mergeCell ref="C6:E6"/>
    <mergeCell ref="F6:H6"/>
    <mergeCell ref="I6:K6"/>
    <mergeCell ref="C5:N5"/>
    <mergeCell ref="L6:N6"/>
    <mergeCell ref="B6:B7"/>
  </mergeCells>
  <hyperlinks>
    <hyperlink ref="M72:N73" location="'Índice de tablas'!B2" display="HOM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J15"/>
  <sheetViews>
    <sheetView showGridLines="0" zoomScale="90" zoomScaleNormal="90" workbookViewId="0">
      <selection activeCell="B38" sqref="B38"/>
    </sheetView>
  </sheetViews>
  <sheetFormatPr baseColWidth="10" defaultColWidth="9" defaultRowHeight="12.75"/>
  <cols>
    <col min="1" max="1" width="9" style="26"/>
    <col min="2" max="2" width="40.33203125" style="26" customWidth="1"/>
    <col min="3" max="3" width="25.83203125" style="26" customWidth="1"/>
    <col min="4" max="4" width="17.1640625" style="26" customWidth="1"/>
    <col min="5" max="6" width="14" style="26" customWidth="1"/>
    <col min="7" max="7" width="25" style="26" customWidth="1"/>
    <col min="8" max="8" width="19.1640625" style="26" customWidth="1"/>
    <col min="9" max="10" width="14" style="26" customWidth="1"/>
    <col min="11" max="16384" width="9" style="26"/>
  </cols>
  <sheetData>
    <row r="2" spans="2:10">
      <c r="B2" s="714" t="s">
        <v>864</v>
      </c>
      <c r="C2" s="714"/>
      <c r="D2" s="714"/>
      <c r="E2" s="714"/>
      <c r="F2" s="714"/>
      <c r="G2" s="714"/>
      <c r="H2" s="714"/>
      <c r="I2" s="714"/>
      <c r="J2" s="714"/>
    </row>
    <row r="3" spans="2:10">
      <c r="B3" s="42"/>
      <c r="C3" s="42"/>
      <c r="D3" s="42"/>
      <c r="E3" s="42"/>
      <c r="F3" s="42"/>
      <c r="G3" s="42"/>
      <c r="H3" s="42"/>
      <c r="I3" s="42"/>
      <c r="J3" s="42"/>
    </row>
    <row r="4" spans="2:10">
      <c r="B4" s="42"/>
      <c r="C4" s="42"/>
      <c r="D4" s="42"/>
      <c r="E4" s="42"/>
      <c r="F4" s="42"/>
      <c r="G4" s="42"/>
      <c r="H4" s="42"/>
      <c r="I4" s="42"/>
      <c r="J4" s="42"/>
    </row>
    <row r="5" spans="2:10" s="21" customFormat="1">
      <c r="B5" s="22" t="s">
        <v>778</v>
      </c>
      <c r="C5" s="751">
        <v>43281</v>
      </c>
      <c r="D5" s="751"/>
      <c r="E5" s="751"/>
      <c r="F5" s="751"/>
      <c r="G5" s="751">
        <v>43100</v>
      </c>
      <c r="H5" s="751"/>
      <c r="I5" s="751"/>
      <c r="J5" s="751"/>
    </row>
    <row r="6" spans="2:10" ht="51">
      <c r="C6" s="159" t="s">
        <v>655</v>
      </c>
      <c r="D6" s="466" t="s">
        <v>656</v>
      </c>
      <c r="E6" s="466" t="s">
        <v>657</v>
      </c>
      <c r="F6" s="159" t="s">
        <v>431</v>
      </c>
      <c r="G6" s="159" t="s">
        <v>655</v>
      </c>
      <c r="H6" s="466" t="s">
        <v>656</v>
      </c>
      <c r="I6" s="466" t="s">
        <v>657</v>
      </c>
      <c r="J6" s="159" t="s">
        <v>431</v>
      </c>
    </row>
    <row r="7" spans="2:10" ht="25.5">
      <c r="B7" s="152" t="s">
        <v>658</v>
      </c>
      <c r="C7" s="309">
        <v>12435.694</v>
      </c>
      <c r="D7" s="309">
        <v>10054.111999999999</v>
      </c>
      <c r="E7" s="309">
        <v>20781.239000000001</v>
      </c>
      <c r="F7" s="309">
        <v>5877.1200000000008</v>
      </c>
      <c r="G7" s="309">
        <v>12514</v>
      </c>
      <c r="H7" s="309">
        <v>10254</v>
      </c>
      <c r="I7" s="309">
        <v>21213</v>
      </c>
      <c r="J7" s="309">
        <v>6001</v>
      </c>
    </row>
    <row r="8" spans="2:10" ht="25.5">
      <c r="B8" s="148" t="s">
        <v>659</v>
      </c>
      <c r="C8" s="630">
        <v>0</v>
      </c>
      <c r="D8" s="630">
        <v>0</v>
      </c>
      <c r="E8" s="630">
        <v>0</v>
      </c>
      <c r="F8" s="630">
        <v>0</v>
      </c>
      <c r="G8" s="630">
        <v>0</v>
      </c>
      <c r="H8" s="630">
        <v>0</v>
      </c>
      <c r="I8" s="630">
        <v>0</v>
      </c>
      <c r="J8" s="630">
        <v>0</v>
      </c>
    </row>
    <row r="9" spans="2:10" ht="25.5">
      <c r="B9" s="148" t="s">
        <v>660</v>
      </c>
      <c r="C9" s="630">
        <v>0</v>
      </c>
      <c r="D9" s="630">
        <v>0</v>
      </c>
      <c r="E9" s="630">
        <v>0</v>
      </c>
      <c r="F9" s="630">
        <v>0</v>
      </c>
      <c r="G9" s="630">
        <v>0</v>
      </c>
      <c r="H9" s="630">
        <v>0</v>
      </c>
      <c r="I9" s="630">
        <v>0</v>
      </c>
      <c r="J9" s="630">
        <v>0</v>
      </c>
    </row>
    <row r="10" spans="2:10" ht="25.5">
      <c r="B10" s="148" t="s">
        <v>661</v>
      </c>
      <c r="C10" s="630">
        <v>0</v>
      </c>
      <c r="D10" s="630">
        <v>0</v>
      </c>
      <c r="E10" s="248">
        <v>53027.515999999996</v>
      </c>
      <c r="F10" s="248">
        <v>1625.058</v>
      </c>
      <c r="G10" s="630">
        <v>0</v>
      </c>
      <c r="H10" s="630">
        <v>0</v>
      </c>
      <c r="I10" s="248">
        <v>56937</v>
      </c>
      <c r="J10" s="248">
        <v>1643</v>
      </c>
    </row>
    <row r="11" spans="2:10">
      <c r="B11" s="190" t="s">
        <v>662</v>
      </c>
      <c r="C11" s="630">
        <v>0</v>
      </c>
      <c r="D11" s="630">
        <v>0</v>
      </c>
      <c r="E11" s="630">
        <v>0</v>
      </c>
      <c r="F11" s="630">
        <v>0</v>
      </c>
      <c r="G11" s="630">
        <v>0</v>
      </c>
      <c r="H11" s="630">
        <v>0</v>
      </c>
      <c r="I11" s="630">
        <v>0</v>
      </c>
      <c r="J11" s="630">
        <v>0</v>
      </c>
    </row>
    <row r="12" spans="2:10">
      <c r="B12" s="150" t="s">
        <v>243</v>
      </c>
      <c r="C12" s="249">
        <v>12435.694</v>
      </c>
      <c r="D12" s="249">
        <v>10054.111999999999</v>
      </c>
      <c r="E12" s="249">
        <v>73808.755000000005</v>
      </c>
      <c r="F12" s="249">
        <v>7502.1780000000008</v>
      </c>
      <c r="G12" s="249">
        <v>12514</v>
      </c>
      <c r="H12" s="249">
        <v>10254</v>
      </c>
      <c r="I12" s="249">
        <v>78150</v>
      </c>
      <c r="J12" s="249">
        <v>7644</v>
      </c>
    </row>
    <row r="13" spans="2:10" ht="13.5" thickBot="1"/>
    <row r="14" spans="2:10">
      <c r="I14" s="694" t="s">
        <v>930</v>
      </c>
      <c r="J14" s="695"/>
    </row>
    <row r="15" spans="2:10" ht="13.5" thickBot="1">
      <c r="I15" s="696"/>
      <c r="J15" s="697"/>
    </row>
  </sheetData>
  <mergeCells count="4">
    <mergeCell ref="B2:J2"/>
    <mergeCell ref="G5:J5"/>
    <mergeCell ref="C5:F5"/>
    <mergeCell ref="I14:J15"/>
  </mergeCells>
  <hyperlinks>
    <hyperlink ref="I14:J15" location="'Índice de tablas'!B2" display="HOM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D23"/>
  <sheetViews>
    <sheetView showGridLines="0" zoomScaleNormal="100" workbookViewId="0">
      <selection activeCell="C22" sqref="C22:D23"/>
    </sheetView>
  </sheetViews>
  <sheetFormatPr baseColWidth="10" defaultColWidth="9" defaultRowHeight="12.75"/>
  <cols>
    <col min="1" max="1" width="9" style="26"/>
    <col min="2" max="2" width="53" style="26" customWidth="1"/>
    <col min="3" max="3" width="25.6640625" style="26" customWidth="1"/>
    <col min="4" max="4" width="23.6640625" style="26" customWidth="1"/>
    <col min="5" max="16384" width="9" style="26"/>
  </cols>
  <sheetData>
    <row r="2" spans="2:4" ht="25.9" customHeight="1">
      <c r="B2" s="714" t="s">
        <v>865</v>
      </c>
      <c r="C2" s="714"/>
      <c r="D2" s="714"/>
    </row>
    <row r="3" spans="2:4">
      <c r="B3" s="42"/>
      <c r="C3" s="42"/>
      <c r="D3" s="42"/>
    </row>
    <row r="4" spans="2:4">
      <c r="B4" s="42"/>
      <c r="C4" s="42"/>
      <c r="D4" s="42"/>
    </row>
    <row r="5" spans="2:4" s="21" customFormat="1">
      <c r="B5" s="39" t="s">
        <v>776</v>
      </c>
      <c r="C5" s="173" t="s">
        <v>600</v>
      </c>
      <c r="D5" s="173" t="s">
        <v>431</v>
      </c>
    </row>
    <row r="6" spans="2:4">
      <c r="B6" s="150" t="s">
        <v>601</v>
      </c>
      <c r="C6" s="646">
        <v>0</v>
      </c>
      <c r="D6" s="646">
        <v>0</v>
      </c>
    </row>
    <row r="7" spans="2:4">
      <c r="B7" s="146" t="s">
        <v>602</v>
      </c>
      <c r="C7" s="630">
        <v>0</v>
      </c>
      <c r="D7" s="630">
        <v>0</v>
      </c>
    </row>
    <row r="8" spans="2:4">
      <c r="B8" s="148" t="s">
        <v>603</v>
      </c>
      <c r="C8" s="630">
        <v>0</v>
      </c>
      <c r="D8" s="630">
        <v>0</v>
      </c>
    </row>
    <row r="9" spans="2:4">
      <c r="B9" s="190" t="s">
        <v>604</v>
      </c>
      <c r="C9" s="168">
        <v>8263.4240000000009</v>
      </c>
      <c r="D9" s="168">
        <v>1412.7090000000001</v>
      </c>
    </row>
    <row r="10" spans="2:4">
      <c r="B10" s="150" t="s">
        <v>605</v>
      </c>
      <c r="C10" s="145">
        <v>8263.4240000000009</v>
      </c>
      <c r="D10" s="145">
        <v>1412.7090000000001</v>
      </c>
    </row>
    <row r="11" spans="2:4">
      <c r="B11" s="181"/>
      <c r="C11" s="182"/>
      <c r="D11" s="182"/>
    </row>
    <row r="12" spans="2:4">
      <c r="B12" s="736" t="s">
        <v>764</v>
      </c>
      <c r="C12" s="736"/>
      <c r="D12" s="736"/>
    </row>
    <row r="13" spans="2:4">
      <c r="B13" s="42"/>
      <c r="C13" s="42"/>
      <c r="D13" s="42"/>
    </row>
    <row r="14" spans="2:4">
      <c r="B14" s="42"/>
      <c r="C14" s="42"/>
      <c r="D14" s="42"/>
    </row>
    <row r="15" spans="2:4">
      <c r="B15" s="42" t="s">
        <v>779</v>
      </c>
      <c r="C15" s="184" t="s">
        <v>600</v>
      </c>
      <c r="D15" s="184" t="s">
        <v>431</v>
      </c>
    </row>
    <row r="16" spans="2:4">
      <c r="B16" s="150" t="s">
        <v>601</v>
      </c>
      <c r="C16" s="646">
        <v>0</v>
      </c>
      <c r="D16" s="646">
        <v>0</v>
      </c>
    </row>
    <row r="17" spans="2:4">
      <c r="B17" s="146" t="s">
        <v>602</v>
      </c>
      <c r="C17" s="630">
        <v>0</v>
      </c>
      <c r="D17" s="630">
        <v>0</v>
      </c>
    </row>
    <row r="18" spans="2:4">
      <c r="B18" s="148" t="s">
        <v>603</v>
      </c>
      <c r="C18" s="630">
        <v>0</v>
      </c>
      <c r="D18" s="630">
        <v>0</v>
      </c>
    </row>
    <row r="19" spans="2:4" ht="16.5" customHeight="1">
      <c r="B19" s="190" t="s">
        <v>604</v>
      </c>
      <c r="C19" s="369">
        <v>7865</v>
      </c>
      <c r="D19" s="369">
        <v>1566</v>
      </c>
    </row>
    <row r="20" spans="2:4">
      <c r="B20" s="150" t="s">
        <v>605</v>
      </c>
      <c r="C20" s="145">
        <v>7865</v>
      </c>
      <c r="D20" s="145">
        <v>1566</v>
      </c>
    </row>
    <row r="21" spans="2:4" ht="13.5" thickBot="1"/>
    <row r="22" spans="2:4">
      <c r="C22" s="694" t="s">
        <v>930</v>
      </c>
      <c r="D22" s="695"/>
    </row>
    <row r="23" spans="2:4" ht="13.5" thickBot="1">
      <c r="C23" s="696"/>
      <c r="D23" s="697"/>
    </row>
  </sheetData>
  <mergeCells count="3">
    <mergeCell ref="B2:D2"/>
    <mergeCell ref="B12:D12"/>
    <mergeCell ref="C22:D23"/>
  </mergeCells>
  <hyperlinks>
    <hyperlink ref="F9:G10" location="'Índice de tablas'!B2" display="Home"/>
    <hyperlink ref="C22:D23" location="'Índice de tablas'!B2" display="HOM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H30"/>
  <sheetViews>
    <sheetView showGridLines="0" zoomScaleNormal="100" workbookViewId="0">
      <selection activeCell="E29" sqref="E29:F30"/>
    </sheetView>
  </sheetViews>
  <sheetFormatPr baseColWidth="10" defaultColWidth="9" defaultRowHeight="12.75"/>
  <cols>
    <col min="1" max="1" width="9" style="26"/>
    <col min="2" max="2" width="58" style="26" customWidth="1"/>
    <col min="3" max="3" width="26" style="26" customWidth="1"/>
    <col min="4" max="4" width="8.1640625" style="26" customWidth="1"/>
    <col min="5" max="5" width="26.33203125" style="26" customWidth="1"/>
    <col min="6" max="6" width="5.83203125" style="26" customWidth="1"/>
    <col min="7" max="16384" width="9" style="26"/>
  </cols>
  <sheetData>
    <row r="2" spans="2:8">
      <c r="B2" s="714" t="s">
        <v>866</v>
      </c>
      <c r="C2" s="714"/>
      <c r="D2" s="714"/>
      <c r="E2" s="714"/>
      <c r="F2" s="714"/>
    </row>
    <row r="3" spans="2:8">
      <c r="B3" s="42"/>
      <c r="C3" s="42"/>
      <c r="D3" s="42"/>
      <c r="E3" s="42"/>
      <c r="F3" s="42"/>
    </row>
    <row r="4" spans="2:8">
      <c r="B4" s="42"/>
      <c r="C4" s="42"/>
      <c r="D4" s="42"/>
      <c r="E4" s="42"/>
      <c r="F4" s="42"/>
    </row>
    <row r="5" spans="2:8" s="21" customFormat="1">
      <c r="B5" s="39"/>
      <c r="C5" s="752">
        <v>43281</v>
      </c>
      <c r="D5" s="752"/>
      <c r="E5" s="752">
        <v>43100</v>
      </c>
      <c r="F5" s="752"/>
    </row>
    <row r="6" spans="2:8" ht="22.15" customHeight="1">
      <c r="B6" s="475" t="s">
        <v>778</v>
      </c>
      <c r="C6" s="469" t="s">
        <v>586</v>
      </c>
      <c r="D6" s="281" t="s">
        <v>431</v>
      </c>
      <c r="E6" s="281" t="s">
        <v>586</v>
      </c>
      <c r="F6" s="281" t="s">
        <v>431</v>
      </c>
      <c r="H6" s="21"/>
    </row>
    <row r="7" spans="2:8">
      <c r="B7" s="282" t="s">
        <v>587</v>
      </c>
      <c r="C7" s="283">
        <v>9208.6920000000009</v>
      </c>
      <c r="D7" s="284">
        <v>224.61600000000001</v>
      </c>
      <c r="E7" s="283">
        <v>7703</v>
      </c>
      <c r="F7" s="284">
        <v>186</v>
      </c>
    </row>
    <row r="8" spans="2:8" ht="38.25">
      <c r="B8" s="285" t="s">
        <v>588</v>
      </c>
      <c r="C8" s="286">
        <v>7381.2210000000005</v>
      </c>
      <c r="D8" s="287">
        <v>169.38200000000001</v>
      </c>
      <c r="E8" s="286">
        <v>5903</v>
      </c>
      <c r="F8" s="287">
        <v>119</v>
      </c>
    </row>
    <row r="9" spans="2:8">
      <c r="B9" s="189" t="s">
        <v>589</v>
      </c>
      <c r="C9" s="288">
        <v>477.697</v>
      </c>
      <c r="D9" s="288">
        <v>11.148999999999999</v>
      </c>
      <c r="E9" s="288">
        <v>482</v>
      </c>
      <c r="F9" s="288">
        <v>11</v>
      </c>
    </row>
    <row r="10" spans="2:8">
      <c r="B10" s="148" t="s">
        <v>590</v>
      </c>
      <c r="C10" s="165">
        <v>529.68600000000004</v>
      </c>
      <c r="D10" s="165">
        <v>10.593999999999999</v>
      </c>
      <c r="E10" s="367">
        <v>689</v>
      </c>
      <c r="F10" s="367">
        <v>14</v>
      </c>
    </row>
    <row r="11" spans="2:8">
      <c r="B11" s="148" t="s">
        <v>591</v>
      </c>
      <c r="C11" s="165">
        <v>654.904</v>
      </c>
      <c r="D11" s="165">
        <v>12.917999999999999</v>
      </c>
      <c r="E11" s="367">
        <v>824</v>
      </c>
      <c r="F11" s="367">
        <v>16</v>
      </c>
    </row>
    <row r="12" spans="2:8" ht="25.5">
      <c r="B12" s="148" t="s">
        <v>592</v>
      </c>
      <c r="C12" s="163">
        <v>5718.9340000000002</v>
      </c>
      <c r="D12" s="165">
        <v>134.721</v>
      </c>
      <c r="E12" s="371">
        <v>3909</v>
      </c>
      <c r="F12" s="367">
        <v>78</v>
      </c>
    </row>
    <row r="13" spans="2:8">
      <c r="B13" s="148" t="s">
        <v>593</v>
      </c>
      <c r="C13" s="163">
        <v>1356.6020000000001</v>
      </c>
      <c r="D13" s="630">
        <v>0</v>
      </c>
      <c r="E13" s="371">
        <v>1558</v>
      </c>
      <c r="F13" s="366" t="s">
        <v>233</v>
      </c>
    </row>
    <row r="14" spans="2:8">
      <c r="B14" s="148" t="s">
        <v>594</v>
      </c>
      <c r="C14" s="165">
        <v>379.41</v>
      </c>
      <c r="D14" s="165">
        <v>7.5880000000000001</v>
      </c>
      <c r="E14" s="367">
        <v>155</v>
      </c>
      <c r="F14" s="367">
        <v>18</v>
      </c>
    </row>
    <row r="15" spans="2:8">
      <c r="B15" s="148" t="s">
        <v>595</v>
      </c>
      <c r="C15" s="165">
        <v>91.459000000000003</v>
      </c>
      <c r="D15" s="165">
        <v>47.646000000000001</v>
      </c>
      <c r="E15" s="367">
        <v>87</v>
      </c>
      <c r="F15" s="367">
        <v>49</v>
      </c>
    </row>
    <row r="16" spans="2:8">
      <c r="B16" s="190" t="s">
        <v>596</v>
      </c>
      <c r="C16" s="630">
        <v>0</v>
      </c>
      <c r="D16" s="630">
        <v>0</v>
      </c>
      <c r="E16" s="630">
        <v>0</v>
      </c>
      <c r="F16" s="630">
        <v>0</v>
      </c>
    </row>
    <row r="17" spans="2:6">
      <c r="B17" s="282" t="s">
        <v>597</v>
      </c>
      <c r="C17" s="283">
        <v>2219.8669999999997</v>
      </c>
      <c r="D17" s="284">
        <v>92.783000000000001</v>
      </c>
      <c r="E17" s="284">
        <v>246</v>
      </c>
      <c r="F17" s="284">
        <v>84</v>
      </c>
    </row>
    <row r="18" spans="2:6" ht="38.25">
      <c r="B18" s="285" t="s">
        <v>598</v>
      </c>
      <c r="C18" s="286">
        <v>2019.2929999999999</v>
      </c>
      <c r="D18" s="287">
        <v>88.173000000000002</v>
      </c>
      <c r="E18" s="287">
        <v>132</v>
      </c>
      <c r="F18" s="287">
        <v>80</v>
      </c>
    </row>
    <row r="19" spans="2:6">
      <c r="B19" s="189" t="s">
        <v>589</v>
      </c>
      <c r="C19" s="288">
        <v>20.552</v>
      </c>
      <c r="D19" s="288">
        <v>20.552</v>
      </c>
      <c r="E19" s="288">
        <v>17</v>
      </c>
      <c r="F19" s="288">
        <v>17</v>
      </c>
    </row>
    <row r="20" spans="2:6">
      <c r="B20" s="148" t="s">
        <v>590</v>
      </c>
      <c r="C20" s="165">
        <v>4.5670000000000002</v>
      </c>
      <c r="D20" s="165">
        <v>2.609</v>
      </c>
      <c r="E20" s="367">
        <v>6</v>
      </c>
      <c r="F20" s="367">
        <v>3</v>
      </c>
    </row>
    <row r="21" spans="2:6">
      <c r="B21" s="148" t="s">
        <v>591</v>
      </c>
      <c r="C21" s="494">
        <v>1994.174</v>
      </c>
      <c r="D21" s="165">
        <v>65.012</v>
      </c>
      <c r="E21" s="367">
        <v>109</v>
      </c>
      <c r="F21" s="367">
        <v>60</v>
      </c>
    </row>
    <row r="22" spans="2:6" ht="25.5">
      <c r="B22" s="148" t="s">
        <v>592</v>
      </c>
      <c r="C22" s="630">
        <v>0</v>
      </c>
      <c r="D22" s="630">
        <v>0</v>
      </c>
      <c r="E22" s="630">
        <v>0</v>
      </c>
      <c r="F22" s="630">
        <v>0</v>
      </c>
    </row>
    <row r="23" spans="2:6">
      <c r="B23" s="148" t="s">
        <v>593</v>
      </c>
      <c r="C23" s="165">
        <v>114.91200000000001</v>
      </c>
      <c r="D23" s="167" t="s">
        <v>233</v>
      </c>
      <c r="E23" s="367">
        <v>110</v>
      </c>
      <c r="F23" s="630">
        <v>0</v>
      </c>
    </row>
    <row r="24" spans="2:6">
      <c r="B24" s="148" t="s">
        <v>594</v>
      </c>
      <c r="C24" s="165">
        <v>85.369</v>
      </c>
      <c r="D24" s="165">
        <v>4.3170000000000002</v>
      </c>
      <c r="E24" s="367">
        <v>4</v>
      </c>
      <c r="F24" s="367">
        <v>4</v>
      </c>
    </row>
    <row r="25" spans="2:6">
      <c r="B25" s="148" t="s">
        <v>595</v>
      </c>
      <c r="C25" s="630">
        <v>0</v>
      </c>
      <c r="D25" s="630">
        <v>0</v>
      </c>
      <c r="E25" s="498">
        <v>0</v>
      </c>
      <c r="F25" s="498">
        <v>0</v>
      </c>
    </row>
    <row r="26" spans="2:6">
      <c r="B26" s="148" t="s">
        <v>599</v>
      </c>
      <c r="C26" s="630">
        <v>0</v>
      </c>
      <c r="D26" s="630">
        <v>0</v>
      </c>
      <c r="E26" s="630">
        <v>0</v>
      </c>
      <c r="F26" s="630">
        <v>0</v>
      </c>
    </row>
    <row r="28" spans="2:6" ht="13.5" thickBot="1"/>
    <row r="29" spans="2:6">
      <c r="E29" s="694" t="s">
        <v>930</v>
      </c>
      <c r="F29" s="695"/>
    </row>
    <row r="30" spans="2:6" ht="13.5" thickBot="1">
      <c r="E30" s="696"/>
      <c r="F30" s="697"/>
    </row>
  </sheetData>
  <mergeCells count="4">
    <mergeCell ref="B2:F2"/>
    <mergeCell ref="E5:F5"/>
    <mergeCell ref="C5:D5"/>
    <mergeCell ref="E29:F30"/>
  </mergeCells>
  <hyperlinks>
    <hyperlink ref="E29:F30" location="'Índice de tablas'!B2" display="HOM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G15"/>
  <sheetViews>
    <sheetView showGridLines="0" zoomScale="90" zoomScaleNormal="90" workbookViewId="0">
      <selection activeCell="F14" sqref="F14:G15"/>
    </sheetView>
  </sheetViews>
  <sheetFormatPr baseColWidth="10" defaultColWidth="9" defaultRowHeight="12.75"/>
  <cols>
    <col min="1" max="1" width="9" style="26"/>
    <col min="2" max="2" width="29.83203125" style="26" customWidth="1"/>
    <col min="3" max="3" width="18" style="26" customWidth="1"/>
    <col min="4" max="4" width="21" style="26" customWidth="1"/>
    <col min="5" max="5" width="22.6640625" style="26" customWidth="1"/>
    <col min="6" max="6" width="18.83203125" style="26" customWidth="1"/>
    <col min="7" max="7" width="15.6640625" style="26" customWidth="1"/>
    <col min="8" max="16384" width="9" style="26"/>
  </cols>
  <sheetData>
    <row r="2" spans="2:7" ht="24.75" customHeight="1">
      <c r="B2" s="714" t="s">
        <v>867</v>
      </c>
      <c r="C2" s="714"/>
      <c r="D2" s="714"/>
      <c r="E2" s="714"/>
      <c r="F2" s="714"/>
      <c r="G2" s="714"/>
    </row>
    <row r="3" spans="2:7">
      <c r="B3" s="42"/>
      <c r="C3" s="42"/>
      <c r="D3" s="42"/>
      <c r="E3" s="42"/>
      <c r="F3" s="42"/>
      <c r="G3" s="42"/>
    </row>
    <row r="4" spans="2:7">
      <c r="B4" s="42"/>
      <c r="C4" s="42"/>
      <c r="D4" s="42"/>
      <c r="E4" s="42"/>
      <c r="F4" s="42"/>
      <c r="G4" s="42"/>
    </row>
    <row r="5" spans="2:7" s="21" customFormat="1" ht="38.25">
      <c r="B5" s="452" t="s">
        <v>776</v>
      </c>
      <c r="C5" s="455" t="s">
        <v>663</v>
      </c>
      <c r="D5" s="455" t="s">
        <v>664</v>
      </c>
      <c r="E5" s="455" t="s">
        <v>665</v>
      </c>
      <c r="F5" s="455" t="s">
        <v>666</v>
      </c>
      <c r="G5" s="455" t="s">
        <v>667</v>
      </c>
    </row>
    <row r="6" spans="2:7">
      <c r="B6" s="152" t="s">
        <v>668</v>
      </c>
      <c r="C6" s="233">
        <v>42974.902000000002</v>
      </c>
      <c r="D6" s="305">
        <v>-30148.254000000001</v>
      </c>
      <c r="E6" s="233">
        <v>12826.647999999999</v>
      </c>
      <c r="F6" s="305">
        <v>-5958.527</v>
      </c>
      <c r="G6" s="233">
        <v>6868.1210000000001</v>
      </c>
    </row>
    <row r="7" spans="2:7" ht="25.5">
      <c r="B7" s="206" t="s">
        <v>890</v>
      </c>
      <c r="C7" s="235">
        <v>22302.917000000001</v>
      </c>
      <c r="D7" s="253">
        <v>-142.53100000000001</v>
      </c>
      <c r="E7" s="235">
        <v>22160.385999999999</v>
      </c>
      <c r="F7" s="149">
        <v>-19543.322</v>
      </c>
      <c r="G7" s="494">
        <v>2617.0639999999999</v>
      </c>
    </row>
    <row r="8" spans="2:7" ht="25.5">
      <c r="B8" s="241" t="s">
        <v>669</v>
      </c>
      <c r="C8" s="670"/>
      <c r="D8" s="670"/>
      <c r="E8" s="670"/>
      <c r="F8" s="670"/>
      <c r="G8" s="670"/>
    </row>
    <row r="9" spans="2:7">
      <c r="B9" s="170" t="s">
        <v>243</v>
      </c>
      <c r="C9" s="238">
        <v>65277.819000000003</v>
      </c>
      <c r="D9" s="306">
        <v>-30290.785</v>
      </c>
      <c r="E9" s="238">
        <v>34987.034</v>
      </c>
      <c r="F9" s="306">
        <v>-25501.849000000002</v>
      </c>
      <c r="G9" s="238">
        <v>9485.1849999999995</v>
      </c>
    </row>
    <row r="10" spans="2:7" ht="23.25" customHeight="1">
      <c r="B10" s="731" t="s">
        <v>927</v>
      </c>
      <c r="C10" s="731"/>
      <c r="D10" s="731"/>
      <c r="E10" s="731"/>
      <c r="F10" s="731"/>
      <c r="G10" s="731"/>
    </row>
    <row r="11" spans="2:7">
      <c r="B11" s="731" t="s">
        <v>928</v>
      </c>
      <c r="C11" s="731"/>
      <c r="D11" s="731"/>
      <c r="E11" s="731"/>
      <c r="F11" s="731"/>
      <c r="G11" s="731"/>
    </row>
    <row r="12" spans="2:7">
      <c r="B12" s="731" t="s">
        <v>929</v>
      </c>
      <c r="C12" s="731"/>
      <c r="D12" s="731"/>
      <c r="E12" s="731"/>
      <c r="F12" s="731"/>
      <c r="G12" s="731"/>
    </row>
    <row r="13" spans="2:7" ht="13.5" thickBot="1"/>
    <row r="14" spans="2:7">
      <c r="F14" s="694" t="s">
        <v>930</v>
      </c>
      <c r="G14" s="695"/>
    </row>
    <row r="15" spans="2:7" ht="13.5" thickBot="1">
      <c r="F15" s="696"/>
      <c r="G15" s="697"/>
    </row>
  </sheetData>
  <mergeCells count="5">
    <mergeCell ref="B2:G2"/>
    <mergeCell ref="B10:G10"/>
    <mergeCell ref="B11:G11"/>
    <mergeCell ref="B12:G12"/>
    <mergeCell ref="F14:G15"/>
  </mergeCells>
  <hyperlinks>
    <hyperlink ref="F14:G15" location="'Índice de tablas'!B2" display="HOM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F24"/>
  <sheetViews>
    <sheetView showGridLines="0" zoomScaleNormal="100" workbookViewId="0">
      <selection activeCell="B5" sqref="B5:F17"/>
    </sheetView>
  </sheetViews>
  <sheetFormatPr baseColWidth="10" defaultColWidth="8.83203125" defaultRowHeight="12.75"/>
  <cols>
    <col min="1" max="1" width="8.83203125" style="1"/>
    <col min="2" max="2" width="55.33203125" style="1" customWidth="1"/>
    <col min="3" max="6" width="21" style="10" customWidth="1"/>
    <col min="7" max="16384" width="8.83203125" style="1"/>
  </cols>
  <sheetData>
    <row r="2" spans="2:6">
      <c r="B2" s="698" t="s">
        <v>245</v>
      </c>
      <c r="C2" s="698"/>
      <c r="D2" s="698"/>
      <c r="E2" s="698"/>
      <c r="F2" s="698"/>
    </row>
    <row r="3" spans="2:6">
      <c r="B3" s="25"/>
      <c r="C3" s="25"/>
      <c r="D3" s="25"/>
      <c r="E3" s="25"/>
      <c r="F3" s="25"/>
    </row>
    <row r="4" spans="2:6">
      <c r="B4" s="25" t="s">
        <v>776</v>
      </c>
      <c r="C4" s="25"/>
      <c r="D4" s="25"/>
      <c r="E4" s="25"/>
      <c r="F4" s="25"/>
    </row>
    <row r="5" spans="2:6" ht="52.5">
      <c r="B5" s="64" t="s">
        <v>246</v>
      </c>
      <c r="C5" s="135" t="s">
        <v>247</v>
      </c>
      <c r="D5" s="87" t="s">
        <v>248</v>
      </c>
      <c r="E5" s="87" t="s">
        <v>249</v>
      </c>
      <c r="F5" s="135" t="s">
        <v>250</v>
      </c>
    </row>
    <row r="6" spans="2:6" ht="25.5">
      <c r="B6" s="66" t="s">
        <v>251</v>
      </c>
      <c r="C6" s="583">
        <v>37279</v>
      </c>
      <c r="D6" s="583">
        <v>0</v>
      </c>
      <c r="E6" s="583">
        <v>88</v>
      </c>
      <c r="F6" s="583">
        <v>37367</v>
      </c>
    </row>
    <row r="7" spans="2:6">
      <c r="B7" s="46" t="s">
        <v>252</v>
      </c>
      <c r="C7" s="583">
        <v>91018</v>
      </c>
      <c r="D7" s="383">
        <v>2489</v>
      </c>
      <c r="E7" s="583">
        <v>1</v>
      </c>
      <c r="F7" s="583">
        <v>93508</v>
      </c>
    </row>
    <row r="8" spans="2:6" ht="25.5">
      <c r="B8" s="46" t="s">
        <v>253</v>
      </c>
      <c r="C8" s="583">
        <v>4377</v>
      </c>
      <c r="D8" s="583">
        <v>-2482</v>
      </c>
      <c r="E8" s="584">
        <v>0</v>
      </c>
      <c r="F8" s="583">
        <v>1895</v>
      </c>
    </row>
    <row r="9" spans="2:6">
      <c r="B9" s="46" t="s">
        <v>254</v>
      </c>
      <c r="C9" s="583">
        <v>1487</v>
      </c>
      <c r="D9" s="583">
        <v>-1327</v>
      </c>
      <c r="E9" s="584">
        <v>0</v>
      </c>
      <c r="F9" s="583">
        <v>160</v>
      </c>
    </row>
    <row r="10" spans="2:6">
      <c r="B10" s="46" t="s">
        <v>255</v>
      </c>
      <c r="C10" s="583">
        <v>63212</v>
      </c>
      <c r="D10" s="583">
        <v>-14665</v>
      </c>
      <c r="E10" s="584">
        <v>0</v>
      </c>
      <c r="F10" s="583">
        <v>48547</v>
      </c>
    </row>
    <row r="11" spans="2:6">
      <c r="B11" s="46" t="s">
        <v>256</v>
      </c>
      <c r="C11" s="583">
        <v>426349</v>
      </c>
      <c r="D11" s="583">
        <v>-6210</v>
      </c>
      <c r="E11" s="583">
        <v>586</v>
      </c>
      <c r="F11" s="583">
        <v>420725</v>
      </c>
    </row>
    <row r="12" spans="2:6">
      <c r="B12" s="46" t="s">
        <v>257</v>
      </c>
      <c r="C12" s="583">
        <v>3035</v>
      </c>
      <c r="D12" s="583">
        <v>-84</v>
      </c>
      <c r="E12" s="584">
        <v>0</v>
      </c>
      <c r="F12" s="583">
        <v>2951</v>
      </c>
    </row>
    <row r="13" spans="2:6" ht="38.25">
      <c r="B13" s="46" t="s">
        <v>258</v>
      </c>
      <c r="C13" s="583">
        <v>-39</v>
      </c>
      <c r="D13" s="584">
        <v>0</v>
      </c>
      <c r="E13" s="584">
        <v>0</v>
      </c>
      <c r="F13" s="583">
        <v>-39</v>
      </c>
    </row>
    <row r="14" spans="2:6" ht="25.5">
      <c r="B14" s="46" t="s">
        <v>259</v>
      </c>
      <c r="C14" s="583">
        <v>1470</v>
      </c>
      <c r="D14" s="583">
        <v>2756</v>
      </c>
      <c r="E14" s="583">
        <v>-79</v>
      </c>
      <c r="F14" s="583">
        <v>4147</v>
      </c>
    </row>
    <row r="15" spans="2:6" ht="38.25">
      <c r="B15" s="46" t="s">
        <v>260</v>
      </c>
      <c r="C15" s="583">
        <v>23604</v>
      </c>
      <c r="D15" s="583">
        <v>-219</v>
      </c>
      <c r="E15" s="583">
        <v>2</v>
      </c>
      <c r="F15" s="583">
        <v>23387</v>
      </c>
    </row>
    <row r="16" spans="2:6">
      <c r="B16" s="46" t="s">
        <v>261</v>
      </c>
      <c r="C16" s="583">
        <v>37840</v>
      </c>
      <c r="D16" s="583">
        <v>920</v>
      </c>
      <c r="E16" s="583">
        <v>2</v>
      </c>
      <c r="F16" s="583">
        <v>38762</v>
      </c>
    </row>
    <row r="17" spans="2:6">
      <c r="B17" s="70" t="s">
        <v>262</v>
      </c>
      <c r="C17" s="504">
        <f>+SUM(C6:C16)</f>
        <v>689632</v>
      </c>
      <c r="D17" s="582">
        <f t="shared" ref="D17:F17" si="0">+SUM(D6:D16)</f>
        <v>-18822</v>
      </c>
      <c r="E17" s="504">
        <f t="shared" si="0"/>
        <v>600</v>
      </c>
      <c r="F17" s="504">
        <f t="shared" si="0"/>
        <v>671410</v>
      </c>
    </row>
    <row r="18" spans="2:6" s="37" customFormat="1" ht="12.75" customHeight="1">
      <c r="B18" s="692" t="s">
        <v>895</v>
      </c>
      <c r="C18" s="692"/>
      <c r="D18" s="692"/>
      <c r="E18" s="692"/>
      <c r="F18" s="692"/>
    </row>
    <row r="19" spans="2:6" s="37" customFormat="1" ht="12.75" customHeight="1">
      <c r="B19" s="692" t="s">
        <v>896</v>
      </c>
      <c r="C19" s="692"/>
      <c r="D19" s="692"/>
      <c r="E19" s="692"/>
      <c r="F19" s="692"/>
    </row>
    <row r="20" spans="2:6" s="37" customFormat="1" ht="34.15" customHeight="1" thickBot="1">
      <c r="B20" s="700"/>
      <c r="C20" s="701"/>
      <c r="D20" s="701"/>
      <c r="E20" s="701"/>
      <c r="F20" s="701"/>
    </row>
    <row r="21" spans="2:6" s="37" customFormat="1" ht="11.25">
      <c r="B21" s="491"/>
      <c r="C21" s="493"/>
      <c r="D21" s="493"/>
      <c r="E21" s="694" t="s">
        <v>930</v>
      </c>
      <c r="F21" s="695"/>
    </row>
    <row r="22" spans="2:6" s="37" customFormat="1" ht="12" thickBot="1">
      <c r="B22" s="491"/>
      <c r="C22" s="493"/>
      <c r="D22" s="493"/>
      <c r="E22" s="696"/>
      <c r="F22" s="697"/>
    </row>
    <row r="24" spans="2:6">
      <c r="B24" s="25"/>
    </row>
  </sheetData>
  <mergeCells count="5">
    <mergeCell ref="B2:F2"/>
    <mergeCell ref="B20:F20"/>
    <mergeCell ref="B18:F18"/>
    <mergeCell ref="B19:F19"/>
    <mergeCell ref="E21:F22"/>
  </mergeCells>
  <hyperlinks>
    <hyperlink ref="E21:F22" location="'Índice de tablas'!B2" display="HOME"/>
  </hyperlinks>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H39"/>
  <sheetViews>
    <sheetView showGridLines="0" topLeftCell="A16" zoomScale="90" zoomScaleNormal="90" workbookViewId="0">
      <selection activeCell="G38" sqref="G38:H39"/>
    </sheetView>
  </sheetViews>
  <sheetFormatPr baseColWidth="10" defaultColWidth="9" defaultRowHeight="12.75"/>
  <cols>
    <col min="1" max="1" width="9" style="26"/>
    <col min="2" max="2" width="38" style="33" customWidth="1"/>
    <col min="3" max="3" width="16.83203125" style="26" customWidth="1"/>
    <col min="4" max="4" width="17.33203125" style="26" customWidth="1"/>
    <col min="5" max="5" width="16.6640625" style="26" customWidth="1"/>
    <col min="6" max="6" width="17.6640625" style="26" customWidth="1"/>
    <col min="7" max="7" width="18.83203125" style="26" customWidth="1"/>
    <col min="8" max="8" width="27.6640625" style="26" customWidth="1"/>
    <col min="9" max="16384" width="9" style="26"/>
  </cols>
  <sheetData>
    <row r="2" spans="2:8">
      <c r="B2" s="714" t="s">
        <v>821</v>
      </c>
      <c r="C2" s="714"/>
      <c r="D2" s="714"/>
      <c r="E2" s="714"/>
      <c r="F2" s="714"/>
      <c r="G2" s="714"/>
      <c r="H2" s="714"/>
    </row>
    <row r="3" spans="2:8" ht="25.5" customHeight="1">
      <c r="B3" s="42"/>
      <c r="C3" s="42"/>
      <c r="D3" s="42"/>
      <c r="E3" s="42"/>
      <c r="F3" s="42"/>
      <c r="G3" s="42"/>
      <c r="H3" s="42"/>
    </row>
    <row r="4" spans="2:8" ht="25.5" customHeight="1">
      <c r="B4" s="42"/>
      <c r="C4" s="42"/>
      <c r="D4" s="42"/>
      <c r="E4" s="42"/>
      <c r="F4" s="42"/>
      <c r="G4" s="42"/>
      <c r="H4" s="42"/>
    </row>
    <row r="5" spans="2:8" s="21" customFormat="1" ht="44.25" customHeight="1">
      <c r="B5" s="35"/>
      <c r="C5" s="732" t="s">
        <v>619</v>
      </c>
      <c r="D5" s="732"/>
      <c r="E5" s="732"/>
      <c r="F5" s="732"/>
      <c r="G5" s="732" t="s">
        <v>620</v>
      </c>
      <c r="H5" s="732"/>
    </row>
    <row r="6" spans="2:8" ht="39" customHeight="1">
      <c r="C6" s="753" t="s">
        <v>621</v>
      </c>
      <c r="D6" s="753"/>
      <c r="E6" s="753" t="s">
        <v>622</v>
      </c>
      <c r="F6" s="753"/>
      <c r="G6" s="754" t="s">
        <v>623</v>
      </c>
      <c r="H6" s="754" t="s">
        <v>624</v>
      </c>
    </row>
    <row r="7" spans="2:8" ht="27">
      <c r="B7" s="35" t="s">
        <v>776</v>
      </c>
      <c r="C7" s="467" t="s">
        <v>625</v>
      </c>
      <c r="D7" s="467" t="s">
        <v>626</v>
      </c>
      <c r="E7" s="467" t="s">
        <v>625</v>
      </c>
      <c r="F7" s="467" t="s">
        <v>626</v>
      </c>
      <c r="G7" s="755"/>
      <c r="H7" s="755"/>
    </row>
    <row r="8" spans="2:8">
      <c r="B8" s="290" t="s">
        <v>627</v>
      </c>
      <c r="C8" s="154">
        <v>6.9037938500974727</v>
      </c>
      <c r="D8" s="161">
        <v>2002.4983853139358</v>
      </c>
      <c r="E8" s="154">
        <v>14.284000000000001</v>
      </c>
      <c r="F8" s="662">
        <v>0.25900000000000001</v>
      </c>
      <c r="G8" s="161">
        <v>26112.903413345281</v>
      </c>
      <c r="H8" s="161">
        <v>20472.779925946765</v>
      </c>
    </row>
    <row r="9" spans="2:8" ht="16.5" customHeight="1">
      <c r="B9" s="291" t="s">
        <v>628</v>
      </c>
      <c r="C9" s="630">
        <v>0</v>
      </c>
      <c r="D9" s="163">
        <v>1750.8774139133834</v>
      </c>
      <c r="E9" s="165">
        <v>10.895</v>
      </c>
      <c r="F9" s="165">
        <v>129.63800000000001</v>
      </c>
      <c r="G9" s="163">
        <v>15074.342586654719</v>
      </c>
      <c r="H9" s="163">
        <v>1830.1370740532379</v>
      </c>
    </row>
    <row r="10" spans="2:8">
      <c r="B10" s="291" t="s">
        <v>629</v>
      </c>
      <c r="C10" s="630">
        <v>0</v>
      </c>
      <c r="D10" s="630">
        <v>0</v>
      </c>
      <c r="E10" s="630">
        <v>0</v>
      </c>
      <c r="F10" s="630">
        <v>0</v>
      </c>
      <c r="G10" s="163">
        <v>5972.9873756246316</v>
      </c>
      <c r="H10" s="163">
        <v>12080.412179436076</v>
      </c>
    </row>
    <row r="11" spans="2:8">
      <c r="B11" s="291" t="s">
        <v>630</v>
      </c>
      <c r="C11" s="630">
        <v>0</v>
      </c>
      <c r="D11" s="165">
        <v>3.2919689412313899</v>
      </c>
      <c r="E11" s="508">
        <v>0</v>
      </c>
      <c r="F11" s="508">
        <v>0</v>
      </c>
      <c r="G11" s="163">
        <v>6507.810435784987</v>
      </c>
      <c r="H11" s="163">
        <v>9584.8061884957879</v>
      </c>
    </row>
    <row r="12" spans="2:8">
      <c r="B12" s="291" t="s">
        <v>631</v>
      </c>
      <c r="C12" s="630">
        <v>0</v>
      </c>
      <c r="D12" s="165">
        <v>16.076772367337821</v>
      </c>
      <c r="E12" s="508">
        <v>0</v>
      </c>
      <c r="F12" s="165">
        <v>3.4630000000000001</v>
      </c>
      <c r="G12" s="165">
        <v>37.04074761386525</v>
      </c>
      <c r="H12" s="165">
        <v>252.60692666094772</v>
      </c>
    </row>
    <row r="13" spans="2:8">
      <c r="B13" s="291" t="s">
        <v>632</v>
      </c>
      <c r="C13" s="630">
        <v>0</v>
      </c>
      <c r="D13" s="165">
        <v>554.03299470005254</v>
      </c>
      <c r="E13" s="508">
        <v>0</v>
      </c>
      <c r="F13" s="508">
        <v>0</v>
      </c>
      <c r="G13" s="163">
        <v>2251.5246139798019</v>
      </c>
      <c r="H13" s="163">
        <v>6276.892638308349</v>
      </c>
    </row>
    <row r="14" spans="2:8">
      <c r="B14" s="291" t="s">
        <v>633</v>
      </c>
      <c r="C14" s="630">
        <v>0</v>
      </c>
      <c r="D14" s="630">
        <v>0</v>
      </c>
      <c r="E14" s="630">
        <v>0</v>
      </c>
      <c r="F14" s="630">
        <v>0</v>
      </c>
      <c r="G14" s="630">
        <v>0</v>
      </c>
      <c r="H14" s="163">
        <v>2284.8575827607988</v>
      </c>
    </row>
    <row r="15" spans="2:8" ht="16.5" customHeight="1">
      <c r="B15" s="292" t="s">
        <v>634</v>
      </c>
      <c r="C15" s="630">
        <v>0</v>
      </c>
      <c r="D15" s="168">
        <v>1624.8117039085487</v>
      </c>
      <c r="E15" s="630">
        <v>0</v>
      </c>
      <c r="F15" s="630">
        <v>0</v>
      </c>
      <c r="G15" s="168">
        <v>4773.9584779428869</v>
      </c>
      <c r="H15" s="499">
        <v>6502.7506033352465</v>
      </c>
    </row>
    <row r="16" spans="2:8" ht="16.5" customHeight="1">
      <c r="B16" s="293" t="s">
        <v>243</v>
      </c>
      <c r="C16" s="178">
        <v>6.9283255762287475</v>
      </c>
      <c r="D16" s="145">
        <v>5951.5986744237707</v>
      </c>
      <c r="E16" s="178">
        <v>25.179000000000002</v>
      </c>
      <c r="F16" s="178">
        <v>133.35999999999999</v>
      </c>
      <c r="G16" s="648"/>
      <c r="H16" s="648"/>
    </row>
    <row r="17" spans="2:8" ht="33.75" customHeight="1">
      <c r="B17" s="743" t="s">
        <v>129</v>
      </c>
      <c r="C17" s="743"/>
      <c r="D17" s="743"/>
      <c r="E17" s="743"/>
      <c r="F17" s="743"/>
      <c r="G17" s="743"/>
      <c r="H17" s="743"/>
    </row>
    <row r="18" spans="2:8" ht="13.35" customHeight="1">
      <c r="B18" s="32"/>
      <c r="C18" s="42"/>
      <c r="D18" s="42"/>
      <c r="E18" s="42"/>
      <c r="F18" s="42"/>
      <c r="G18" s="42"/>
      <c r="H18" s="42"/>
    </row>
    <row r="19" spans="2:8" ht="8.85" customHeight="1">
      <c r="B19" s="32"/>
      <c r="C19" s="250"/>
      <c r="D19" s="250"/>
      <c r="E19" s="188"/>
      <c r="F19" s="42"/>
      <c r="G19" s="42"/>
      <c r="H19" s="42"/>
    </row>
    <row r="20" spans="2:8" ht="9" customHeight="1">
      <c r="B20" s="294"/>
    </row>
    <row r="21" spans="2:8">
      <c r="B21" s="736" t="s">
        <v>762</v>
      </c>
      <c r="C21" s="736"/>
      <c r="D21" s="736"/>
      <c r="E21" s="736"/>
      <c r="F21" s="736"/>
      <c r="G21" s="736"/>
      <c r="H21" s="736"/>
    </row>
    <row r="22" spans="2:8" ht="25.5" customHeight="1">
      <c r="B22" s="42"/>
      <c r="C22" s="42"/>
      <c r="D22" s="42"/>
      <c r="E22" s="42"/>
      <c r="F22" s="42"/>
      <c r="G22" s="42"/>
      <c r="H22" s="42"/>
    </row>
    <row r="23" spans="2:8" ht="25.5" customHeight="1">
      <c r="B23" s="42"/>
      <c r="C23" s="42"/>
      <c r="D23" s="42"/>
      <c r="E23" s="42"/>
      <c r="F23" s="42"/>
      <c r="G23" s="42"/>
      <c r="H23" s="42"/>
    </row>
    <row r="24" spans="2:8" ht="39.75" customHeight="1">
      <c r="C24" s="295"/>
      <c r="D24" s="747" t="s">
        <v>619</v>
      </c>
      <c r="E24" s="747"/>
      <c r="F24" s="747"/>
      <c r="G24" s="747" t="s">
        <v>620</v>
      </c>
      <c r="H24" s="747"/>
    </row>
    <row r="25" spans="2:8" ht="38.25" customHeight="1">
      <c r="C25" s="753" t="s">
        <v>621</v>
      </c>
      <c r="D25" s="753"/>
      <c r="E25" s="753" t="s">
        <v>622</v>
      </c>
      <c r="F25" s="753"/>
      <c r="G25" s="754" t="s">
        <v>623</v>
      </c>
      <c r="H25" s="754" t="s">
        <v>624</v>
      </c>
    </row>
    <row r="26" spans="2:8" ht="39.75" customHeight="1">
      <c r="B26" s="21" t="s">
        <v>779</v>
      </c>
      <c r="C26" s="467" t="s">
        <v>625</v>
      </c>
      <c r="D26" s="467" t="s">
        <v>626</v>
      </c>
      <c r="E26" s="467" t="s">
        <v>625</v>
      </c>
      <c r="F26" s="467" t="s">
        <v>626</v>
      </c>
      <c r="G26" s="755"/>
      <c r="H26" s="755"/>
    </row>
    <row r="27" spans="2:8" ht="16.5" customHeight="1">
      <c r="B27" s="290" t="s">
        <v>627</v>
      </c>
      <c r="C27" s="154">
        <v>4.1890000000000001</v>
      </c>
      <c r="D27" s="372">
        <v>2353.1970000000001</v>
      </c>
      <c r="E27" s="154">
        <v>7.0910000000000002</v>
      </c>
      <c r="F27" s="509">
        <v>0</v>
      </c>
      <c r="G27" s="372">
        <v>29052.824000000001</v>
      </c>
      <c r="H27" s="372">
        <v>24244.081999999999</v>
      </c>
    </row>
    <row r="28" spans="2:8" ht="16.5" customHeight="1">
      <c r="B28" s="291" t="s">
        <v>628</v>
      </c>
      <c r="C28" s="541">
        <v>0</v>
      </c>
      <c r="D28" s="371">
        <v>1548.7339999999999</v>
      </c>
      <c r="E28" s="367">
        <v>5.9930000000000003</v>
      </c>
      <c r="F28" s="367">
        <v>159.70099999999999</v>
      </c>
      <c r="G28" s="371">
        <v>11024.944</v>
      </c>
      <c r="H28" s="371">
        <v>1735.088</v>
      </c>
    </row>
    <row r="29" spans="2:8" ht="16.5" customHeight="1">
      <c r="B29" s="291" t="s">
        <v>629</v>
      </c>
      <c r="C29" s="630">
        <v>0</v>
      </c>
      <c r="D29" s="508">
        <v>0</v>
      </c>
      <c r="E29" s="508">
        <v>0</v>
      </c>
      <c r="F29" s="508">
        <v>0</v>
      </c>
      <c r="G29" s="371">
        <v>10851.906999999999</v>
      </c>
      <c r="H29" s="371">
        <v>17000.348000000002</v>
      </c>
    </row>
    <row r="30" spans="2:8" ht="16.5" customHeight="1">
      <c r="B30" s="291" t="s">
        <v>630</v>
      </c>
      <c r="C30" s="630">
        <v>0</v>
      </c>
      <c r="D30" s="367">
        <v>12.369</v>
      </c>
      <c r="E30" s="508">
        <v>0</v>
      </c>
      <c r="F30" s="508">
        <v>0</v>
      </c>
      <c r="G30" s="371">
        <v>5590.5110000000004</v>
      </c>
      <c r="H30" s="371">
        <v>8937.5580000000009</v>
      </c>
    </row>
    <row r="31" spans="2:8" ht="16.5" customHeight="1">
      <c r="B31" s="291" t="s">
        <v>631</v>
      </c>
      <c r="C31" s="630">
        <v>0</v>
      </c>
      <c r="D31" s="367">
        <v>4.0510000000000002</v>
      </c>
      <c r="E31" s="508">
        <v>0</v>
      </c>
      <c r="F31" s="367">
        <v>3.79</v>
      </c>
      <c r="G31" s="367">
        <v>330.387</v>
      </c>
      <c r="H31" s="367">
        <v>477.05700000000002</v>
      </c>
    </row>
    <row r="32" spans="2:8" ht="16.5" customHeight="1">
      <c r="B32" s="291" t="s">
        <v>632</v>
      </c>
      <c r="C32" s="630">
        <v>0</v>
      </c>
      <c r="D32" s="367">
        <v>467.69900000000001</v>
      </c>
      <c r="E32" s="508">
        <v>0</v>
      </c>
      <c r="F32" s="508">
        <v>0</v>
      </c>
      <c r="G32" s="371">
        <v>3891.36</v>
      </c>
      <c r="H32" s="371">
        <v>10088.370000000001</v>
      </c>
    </row>
    <row r="33" spans="2:8" ht="16.5" customHeight="1">
      <c r="B33" s="291" t="s">
        <v>633</v>
      </c>
      <c r="C33" s="630">
        <v>0</v>
      </c>
      <c r="D33" s="541">
        <v>0</v>
      </c>
      <c r="E33" s="508">
        <v>0</v>
      </c>
      <c r="F33" s="508">
        <v>0</v>
      </c>
      <c r="G33" s="508">
        <v>0</v>
      </c>
      <c r="H33" s="371">
        <v>3207.1509999999998</v>
      </c>
    </row>
    <row r="34" spans="2:8" ht="16.5" customHeight="1">
      <c r="B34" s="292" t="s">
        <v>634</v>
      </c>
      <c r="C34" s="630">
        <v>0</v>
      </c>
      <c r="D34" s="369">
        <v>1637.6959999999999</v>
      </c>
      <c r="E34" s="510">
        <v>0</v>
      </c>
      <c r="F34" s="510">
        <v>0</v>
      </c>
      <c r="G34" s="369">
        <v>5554.4129999999996</v>
      </c>
      <c r="H34" s="368">
        <v>447.28399999999999</v>
      </c>
    </row>
    <row r="35" spans="2:8" ht="16.5" customHeight="1">
      <c r="B35" s="293" t="s">
        <v>243</v>
      </c>
      <c r="C35" s="178">
        <v>4.6660000000000004</v>
      </c>
      <c r="D35" s="145">
        <v>6023.7560000000003</v>
      </c>
      <c r="E35" s="178">
        <v>13.084</v>
      </c>
      <c r="F35" s="178">
        <v>163.49099999999999</v>
      </c>
      <c r="G35" s="648"/>
      <c r="H35" s="648"/>
    </row>
    <row r="36" spans="2:8" ht="36.75" customHeight="1">
      <c r="B36" s="743" t="s">
        <v>129</v>
      </c>
      <c r="C36" s="743"/>
      <c r="D36" s="743"/>
      <c r="E36" s="743"/>
      <c r="F36" s="743"/>
      <c r="G36" s="743"/>
      <c r="H36" s="743"/>
    </row>
    <row r="37" spans="2:8" ht="9" customHeight="1" thickBot="1">
      <c r="B37" s="294"/>
    </row>
    <row r="38" spans="2:8">
      <c r="G38" s="694" t="s">
        <v>930</v>
      </c>
      <c r="H38" s="695"/>
    </row>
    <row r="39" spans="2:8" ht="13.5" thickBot="1">
      <c r="G39" s="696"/>
      <c r="H39" s="697"/>
    </row>
  </sheetData>
  <mergeCells count="17">
    <mergeCell ref="G38:H39"/>
    <mergeCell ref="B36:H36"/>
    <mergeCell ref="B17:H17"/>
    <mergeCell ref="D24:F24"/>
    <mergeCell ref="C25:D25"/>
    <mergeCell ref="E25:F25"/>
    <mergeCell ref="G25:G26"/>
    <mergeCell ref="H25:H26"/>
    <mergeCell ref="B21:H21"/>
    <mergeCell ref="G24:H24"/>
    <mergeCell ref="B2:H2"/>
    <mergeCell ref="G5:H5"/>
    <mergeCell ref="E6:F6"/>
    <mergeCell ref="G6:G7"/>
    <mergeCell ref="H6:H7"/>
    <mergeCell ref="C6:D6"/>
    <mergeCell ref="C5:F5"/>
  </mergeCells>
  <hyperlinks>
    <hyperlink ref="G38:H39" location="'Índice de tablas'!B2" display="HOM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E33"/>
  <sheetViews>
    <sheetView showGridLines="0" zoomScaleNormal="100" workbookViewId="0">
      <selection activeCell="D32" sqref="D32:E33"/>
    </sheetView>
  </sheetViews>
  <sheetFormatPr baseColWidth="10" defaultColWidth="9" defaultRowHeight="12.75"/>
  <cols>
    <col min="1" max="1" width="9" style="26"/>
    <col min="2" max="2" width="56.1640625" style="26" customWidth="1"/>
    <col min="3" max="3" width="24.83203125" style="26" customWidth="1"/>
    <col min="4" max="4" width="21.33203125" style="26" customWidth="1"/>
    <col min="5" max="5" width="16.1640625" style="26" customWidth="1"/>
    <col min="6" max="16384" width="9" style="26"/>
  </cols>
  <sheetData>
    <row r="2" spans="2:5">
      <c r="B2" s="714" t="s">
        <v>822</v>
      </c>
      <c r="C2" s="714"/>
      <c r="D2" s="714"/>
      <c r="E2" s="714"/>
    </row>
    <row r="3" spans="2:5">
      <c r="B3" s="42"/>
      <c r="C3" s="42"/>
      <c r="D3" s="42"/>
      <c r="E3" s="42"/>
    </row>
    <row r="4" spans="2:5">
      <c r="B4" s="42"/>
      <c r="C4" s="42"/>
      <c r="D4" s="42"/>
      <c r="E4" s="42"/>
    </row>
    <row r="5" spans="2:5" s="21" customFormat="1" ht="21" customHeight="1">
      <c r="C5" s="756" t="s">
        <v>606</v>
      </c>
      <c r="D5" s="756"/>
      <c r="E5" s="144"/>
    </row>
    <row r="6" spans="2:5" ht="38.25">
      <c r="B6" s="35" t="s">
        <v>776</v>
      </c>
      <c r="C6" s="454" t="s">
        <v>607</v>
      </c>
      <c r="D6" s="454" t="s">
        <v>608</v>
      </c>
      <c r="E6" s="468" t="s">
        <v>609</v>
      </c>
    </row>
    <row r="7" spans="2:5">
      <c r="B7" s="257" t="s">
        <v>610</v>
      </c>
      <c r="C7" s="258">
        <v>12558.696</v>
      </c>
      <c r="D7" s="258">
        <v>14839.485000000001</v>
      </c>
      <c r="E7" s="17"/>
    </row>
    <row r="8" spans="2:5" ht="25.5">
      <c r="B8" s="256" t="s">
        <v>611</v>
      </c>
      <c r="C8" s="203">
        <v>5644.7619999999997</v>
      </c>
      <c r="D8" s="203">
        <v>6507.7969999999996</v>
      </c>
      <c r="E8" s="630">
        <v>0</v>
      </c>
    </row>
    <row r="9" spans="2:5">
      <c r="B9" s="148" t="s">
        <v>612</v>
      </c>
      <c r="C9" s="494">
        <v>5788.9340000000002</v>
      </c>
      <c r="D9" s="494">
        <v>6369.1559999999999</v>
      </c>
      <c r="E9" s="630">
        <v>0</v>
      </c>
    </row>
    <row r="10" spans="2:5">
      <c r="B10" s="148" t="s">
        <v>613</v>
      </c>
      <c r="C10" s="630">
        <v>0</v>
      </c>
      <c r="D10" s="494">
        <v>1962.5319999999999</v>
      </c>
      <c r="E10" s="630">
        <v>0</v>
      </c>
    </row>
    <row r="11" spans="2:5">
      <c r="B11" s="148" t="s">
        <v>614</v>
      </c>
      <c r="C11" s="494">
        <v>1125</v>
      </c>
      <c r="D11" s="630">
        <v>0</v>
      </c>
      <c r="E11" s="630">
        <v>0</v>
      </c>
    </row>
    <row r="12" spans="2:5">
      <c r="B12" s="190" t="s">
        <v>615</v>
      </c>
      <c r="C12" s="630">
        <v>0</v>
      </c>
      <c r="D12" s="630">
        <v>0</v>
      </c>
      <c r="E12" s="630">
        <v>0</v>
      </c>
    </row>
    <row r="13" spans="2:5">
      <c r="B13" s="282" t="s">
        <v>616</v>
      </c>
      <c r="C13" s="663">
        <v>-217.89599999999999</v>
      </c>
      <c r="D13" s="284">
        <v>55.901000000000003</v>
      </c>
      <c r="E13" s="663">
        <v>0</v>
      </c>
    </row>
    <row r="14" spans="2:5">
      <c r="B14" s="189" t="s">
        <v>617</v>
      </c>
      <c r="C14" s="288">
        <v>55.073999999999998</v>
      </c>
      <c r="D14" s="288">
        <v>260.23899999999998</v>
      </c>
      <c r="E14" s="630">
        <v>0</v>
      </c>
    </row>
    <row r="15" spans="2:5" ht="16.5" customHeight="1">
      <c r="B15" s="148" t="s">
        <v>618</v>
      </c>
      <c r="C15" s="373">
        <v>-272.97000000000003</v>
      </c>
      <c r="D15" s="664">
        <v>-204.33799999999999</v>
      </c>
      <c r="E15" s="630">
        <v>0</v>
      </c>
    </row>
    <row r="16" spans="2:5" ht="16.5" customHeight="1">
      <c r="B16" s="188"/>
      <c r="C16" s="251"/>
      <c r="D16" s="251"/>
      <c r="E16" s="250"/>
    </row>
    <row r="17" spans="2:5" ht="15.95" customHeight="1">
      <c r="B17" s="736" t="s">
        <v>763</v>
      </c>
      <c r="C17" s="736"/>
      <c r="D17" s="736"/>
      <c r="E17" s="736"/>
    </row>
    <row r="18" spans="2:5">
      <c r="B18" s="42"/>
      <c r="C18" s="42"/>
      <c r="D18" s="42"/>
      <c r="E18" s="42"/>
    </row>
    <row r="19" spans="2:5">
      <c r="B19" s="42"/>
      <c r="C19" s="42"/>
      <c r="D19" s="42"/>
      <c r="E19" s="42"/>
    </row>
    <row r="20" spans="2:5" ht="11.45" customHeight="1">
      <c r="C20" s="757" t="s">
        <v>606</v>
      </c>
      <c r="D20" s="757"/>
      <c r="E20" s="289"/>
    </row>
    <row r="21" spans="2:5" ht="23.1" customHeight="1">
      <c r="B21" s="35" t="s">
        <v>779</v>
      </c>
      <c r="C21" s="454" t="s">
        <v>607</v>
      </c>
      <c r="D21" s="454" t="s">
        <v>608</v>
      </c>
      <c r="E21" s="468" t="s">
        <v>609</v>
      </c>
    </row>
    <row r="22" spans="2:5" ht="16.5" customHeight="1">
      <c r="B22" s="257" t="s">
        <v>610</v>
      </c>
      <c r="C22" s="258">
        <v>13848</v>
      </c>
      <c r="D22" s="258">
        <v>16333</v>
      </c>
      <c r="E22" s="17"/>
    </row>
    <row r="23" spans="2:5" ht="25.5">
      <c r="B23" s="256" t="s">
        <v>611</v>
      </c>
      <c r="C23" s="203">
        <v>5374</v>
      </c>
      <c r="D23" s="203">
        <v>5929</v>
      </c>
      <c r="E23" s="630">
        <v>0</v>
      </c>
    </row>
    <row r="24" spans="2:5">
      <c r="B24" s="148" t="s">
        <v>612</v>
      </c>
      <c r="C24" s="371">
        <v>8374</v>
      </c>
      <c r="D24" s="371">
        <v>8265</v>
      </c>
      <c r="E24" s="630">
        <v>0</v>
      </c>
    </row>
    <row r="25" spans="2:5" ht="16.5" customHeight="1">
      <c r="B25" s="148" t="s">
        <v>613</v>
      </c>
      <c r="C25" s="630">
        <v>0</v>
      </c>
      <c r="D25" s="371">
        <v>2039</v>
      </c>
      <c r="E25" s="630">
        <v>0</v>
      </c>
    </row>
    <row r="26" spans="2:5" ht="16.5" customHeight="1">
      <c r="B26" s="148" t="s">
        <v>614</v>
      </c>
      <c r="C26" s="367">
        <v>100</v>
      </c>
      <c r="D26" s="367">
        <v>100</v>
      </c>
      <c r="E26" s="630">
        <v>0</v>
      </c>
    </row>
    <row r="27" spans="2:5" ht="16.5" customHeight="1">
      <c r="B27" s="190" t="s">
        <v>615</v>
      </c>
      <c r="C27" s="630">
        <v>0</v>
      </c>
      <c r="D27" s="630">
        <v>0</v>
      </c>
      <c r="E27" s="630">
        <v>0</v>
      </c>
    </row>
    <row r="28" spans="2:5" ht="16.5" customHeight="1">
      <c r="B28" s="282" t="s">
        <v>616</v>
      </c>
      <c r="C28" s="663">
        <v>-451</v>
      </c>
      <c r="D28" s="284">
        <v>423</v>
      </c>
      <c r="E28" s="663">
        <v>0</v>
      </c>
    </row>
    <row r="29" spans="2:5" ht="16.5" customHeight="1">
      <c r="B29" s="189" t="s">
        <v>617</v>
      </c>
      <c r="C29" s="288">
        <v>48</v>
      </c>
      <c r="D29" s="288">
        <v>441</v>
      </c>
      <c r="E29" s="630">
        <v>0</v>
      </c>
    </row>
    <row r="30" spans="2:5" ht="16.5" customHeight="1">
      <c r="B30" s="148" t="s">
        <v>618</v>
      </c>
      <c r="C30" s="373">
        <v>-499</v>
      </c>
      <c r="D30" s="373">
        <v>-18</v>
      </c>
      <c r="E30" s="630">
        <v>0</v>
      </c>
    </row>
    <row r="31" spans="2:5" ht="13.5" thickBot="1"/>
    <row r="32" spans="2:5">
      <c r="D32" s="694" t="s">
        <v>930</v>
      </c>
      <c r="E32" s="695"/>
    </row>
    <row r="33" spans="4:5" ht="13.5" thickBot="1">
      <c r="D33" s="696"/>
      <c r="E33" s="697"/>
    </row>
  </sheetData>
  <mergeCells count="5">
    <mergeCell ref="B2:E2"/>
    <mergeCell ref="B17:E17"/>
    <mergeCell ref="C5:D5"/>
    <mergeCell ref="C20:D20"/>
    <mergeCell ref="D32:E33"/>
  </mergeCells>
  <hyperlinks>
    <hyperlink ref="D32:E33" location="'Índice de tablas'!B2" display="HOME"/>
  </hyperlinks>
  <pageMargins left="0.7" right="0.7" top="0.75" bottom="0.75" header="0.3" footer="0.3"/>
  <pageSetup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Q39"/>
  <sheetViews>
    <sheetView showGridLines="0" topLeftCell="A25" zoomScale="90" zoomScaleNormal="90" workbookViewId="0">
      <selection activeCell="J37" sqref="J37:K38"/>
    </sheetView>
  </sheetViews>
  <sheetFormatPr baseColWidth="10" defaultColWidth="9" defaultRowHeight="12.75"/>
  <cols>
    <col min="1" max="1" width="9" style="26"/>
    <col min="2" max="2" width="37.6640625" style="26" customWidth="1"/>
    <col min="3" max="3" width="11.83203125" style="26" customWidth="1"/>
    <col min="4" max="4" width="9.83203125" style="26" customWidth="1"/>
    <col min="5" max="5" width="8.83203125" style="26" customWidth="1"/>
    <col min="6" max="6" width="9.33203125" style="26" customWidth="1"/>
    <col min="7" max="7" width="9.83203125" style="26" customWidth="1"/>
    <col min="8" max="8" width="9.6640625" style="26" customWidth="1"/>
    <col min="9" max="9" width="9.83203125" style="26" customWidth="1"/>
    <col min="10" max="10" width="8.6640625" style="26" customWidth="1"/>
    <col min="11" max="11" width="9.83203125" style="26" customWidth="1"/>
    <col min="12" max="12" width="9.6640625" style="26" customWidth="1"/>
    <col min="13" max="13" width="9.83203125" style="26" customWidth="1"/>
    <col min="14" max="14" width="8.33203125" style="26" customWidth="1"/>
    <col min="15" max="15" width="28.33203125" style="26" customWidth="1"/>
    <col min="16" max="16384" width="9" style="26"/>
  </cols>
  <sheetData>
    <row r="2" spans="2:15">
      <c r="B2" s="714" t="s">
        <v>868</v>
      </c>
      <c r="C2" s="714"/>
      <c r="D2" s="714"/>
      <c r="E2" s="714"/>
      <c r="F2" s="714"/>
      <c r="G2" s="714"/>
      <c r="H2" s="714"/>
      <c r="I2" s="714"/>
      <c r="J2" s="714"/>
      <c r="K2" s="714"/>
      <c r="L2" s="714"/>
      <c r="M2" s="714"/>
      <c r="N2" s="714"/>
      <c r="O2" s="714"/>
    </row>
    <row r="3" spans="2:15">
      <c r="B3" s="42"/>
      <c r="C3" s="42"/>
      <c r="D3" s="42"/>
      <c r="E3" s="42"/>
      <c r="F3" s="42"/>
      <c r="G3" s="42"/>
      <c r="H3" s="42"/>
      <c r="I3" s="42"/>
      <c r="J3" s="42"/>
      <c r="K3" s="42"/>
      <c r="L3" s="42"/>
      <c r="M3" s="42"/>
      <c r="N3" s="42"/>
      <c r="O3" s="42"/>
    </row>
    <row r="4" spans="2:15">
      <c r="B4" s="42"/>
      <c r="C4" s="42"/>
      <c r="D4" s="42"/>
      <c r="E4" s="42"/>
      <c r="F4" s="42"/>
      <c r="G4" s="42"/>
      <c r="H4" s="42"/>
      <c r="I4" s="42"/>
      <c r="J4" s="42"/>
      <c r="K4" s="42"/>
      <c r="L4" s="42"/>
      <c r="M4" s="42"/>
      <c r="N4" s="42"/>
      <c r="O4" s="42"/>
    </row>
    <row r="5" spans="2:15" s="21" customFormat="1" ht="49.5" customHeight="1">
      <c r="B5" s="21" t="s">
        <v>776</v>
      </c>
      <c r="C5" s="758" t="s">
        <v>436</v>
      </c>
      <c r="D5" s="758"/>
      <c r="E5" s="758"/>
      <c r="F5" s="758"/>
      <c r="G5" s="758"/>
      <c r="H5" s="758"/>
      <c r="I5" s="758"/>
      <c r="J5" s="758"/>
      <c r="K5" s="758"/>
      <c r="L5" s="758"/>
      <c r="M5" s="758"/>
      <c r="N5" s="758"/>
      <c r="O5" s="303"/>
    </row>
    <row r="6" spans="2:15" s="21" customFormat="1" ht="33.75" customHeight="1">
      <c r="B6" s="174" t="s">
        <v>428</v>
      </c>
      <c r="C6" s="304">
        <v>0</v>
      </c>
      <c r="D6" s="304">
        <v>0.02</v>
      </c>
      <c r="E6" s="304">
        <v>0.04</v>
      </c>
      <c r="F6" s="304">
        <v>0.1</v>
      </c>
      <c r="G6" s="304">
        <v>0.2</v>
      </c>
      <c r="H6" s="304">
        <v>0.5</v>
      </c>
      <c r="I6" s="304">
        <v>0.7</v>
      </c>
      <c r="J6" s="304">
        <v>0.75</v>
      </c>
      <c r="K6" s="304">
        <v>1</v>
      </c>
      <c r="L6" s="304">
        <v>1.5</v>
      </c>
      <c r="M6" s="151" t="s">
        <v>439</v>
      </c>
      <c r="N6" s="151" t="s">
        <v>229</v>
      </c>
      <c r="O6" s="151" t="s">
        <v>438</v>
      </c>
    </row>
    <row r="7" spans="2:15" ht="25.5">
      <c r="B7" s="152" t="s">
        <v>306</v>
      </c>
      <c r="C7" s="161">
        <v>753.95899999999995</v>
      </c>
      <c r="D7" s="630">
        <v>0</v>
      </c>
      <c r="E7" s="630">
        <v>0</v>
      </c>
      <c r="F7" s="630">
        <v>0</v>
      </c>
      <c r="G7" s="153">
        <v>38.856999999999999</v>
      </c>
      <c r="H7" s="154">
        <v>131.74600000000001</v>
      </c>
      <c r="I7" s="630">
        <v>0</v>
      </c>
      <c r="J7" s="630">
        <v>0</v>
      </c>
      <c r="K7" s="154">
        <v>223.59700000000001</v>
      </c>
      <c r="L7" s="630">
        <v>0</v>
      </c>
      <c r="M7" s="630">
        <v>0</v>
      </c>
      <c r="N7" s="161">
        <v>1148.1589999999999</v>
      </c>
      <c r="O7" s="161">
        <v>265.077</v>
      </c>
    </row>
    <row r="8" spans="2:15" ht="25.5">
      <c r="B8" s="148" t="s">
        <v>307</v>
      </c>
      <c r="C8" s="630">
        <v>0</v>
      </c>
      <c r="D8" s="630">
        <v>0</v>
      </c>
      <c r="E8" s="630">
        <v>0</v>
      </c>
      <c r="F8" s="630">
        <v>0</v>
      </c>
      <c r="G8" s="165">
        <v>24.216000000000001</v>
      </c>
      <c r="H8" s="630">
        <v>0</v>
      </c>
      <c r="I8" s="630">
        <v>0</v>
      </c>
      <c r="J8" s="630">
        <v>0</v>
      </c>
      <c r="K8" s="630">
        <v>0</v>
      </c>
      <c r="L8" s="630">
        <v>0</v>
      </c>
      <c r="M8" s="630">
        <v>0</v>
      </c>
      <c r="N8" s="165">
        <v>24.216000000000001</v>
      </c>
      <c r="O8" s="165">
        <v>1.427</v>
      </c>
    </row>
    <row r="9" spans="2:15">
      <c r="B9" s="148" t="s">
        <v>308</v>
      </c>
      <c r="C9" s="630">
        <v>0</v>
      </c>
      <c r="D9" s="630">
        <v>0</v>
      </c>
      <c r="E9" s="630">
        <v>0</v>
      </c>
      <c r="F9" s="630">
        <v>0</v>
      </c>
      <c r="G9" s="165">
        <v>4.492</v>
      </c>
      <c r="H9" s="630">
        <v>0</v>
      </c>
      <c r="I9" s="630">
        <v>0</v>
      </c>
      <c r="J9" s="630">
        <v>0</v>
      </c>
      <c r="K9" s="630">
        <v>0</v>
      </c>
      <c r="L9" s="630">
        <v>0</v>
      </c>
      <c r="M9" s="630">
        <v>0</v>
      </c>
      <c r="N9" s="165">
        <v>4.5279999999999996</v>
      </c>
      <c r="O9" s="165">
        <v>4.492</v>
      </c>
    </row>
    <row r="10" spans="2:15">
      <c r="B10" s="148" t="s">
        <v>309</v>
      </c>
      <c r="C10" s="630">
        <v>0</v>
      </c>
      <c r="D10" s="630">
        <v>0</v>
      </c>
      <c r="E10" s="630">
        <v>0</v>
      </c>
      <c r="F10" s="630">
        <v>0</v>
      </c>
      <c r="G10" s="630">
        <v>0</v>
      </c>
      <c r="H10" s="630">
        <v>0</v>
      </c>
      <c r="I10" s="630">
        <v>0</v>
      </c>
      <c r="J10" s="630">
        <v>0</v>
      </c>
      <c r="K10" s="630">
        <v>0</v>
      </c>
      <c r="L10" s="630">
        <v>0</v>
      </c>
      <c r="M10" s="630">
        <v>0</v>
      </c>
      <c r="N10" s="630">
        <v>0</v>
      </c>
      <c r="O10" s="630">
        <v>0</v>
      </c>
    </row>
    <row r="11" spans="2:15">
      <c r="B11" s="148" t="s">
        <v>310</v>
      </c>
      <c r="C11" s="630">
        <v>0</v>
      </c>
      <c r="D11" s="630">
        <v>0</v>
      </c>
      <c r="E11" s="630">
        <v>0</v>
      </c>
      <c r="F11" s="630">
        <v>0</v>
      </c>
      <c r="G11" s="630">
        <v>0</v>
      </c>
      <c r="H11" s="630">
        <v>0</v>
      </c>
      <c r="I11" s="630">
        <v>0</v>
      </c>
      <c r="J11" s="630">
        <v>0</v>
      </c>
      <c r="K11" s="630">
        <v>0</v>
      </c>
      <c r="L11" s="630">
        <v>0</v>
      </c>
      <c r="M11" s="630">
        <v>0</v>
      </c>
      <c r="N11" s="630">
        <v>0</v>
      </c>
      <c r="O11" s="630">
        <v>0</v>
      </c>
    </row>
    <row r="12" spans="2:15">
      <c r="B12" s="148" t="s">
        <v>311</v>
      </c>
      <c r="C12" s="630">
        <v>0</v>
      </c>
      <c r="D12" s="163">
        <v>927.68100000000004</v>
      </c>
      <c r="E12" s="165">
        <v>79.731999999999999</v>
      </c>
      <c r="F12" s="630">
        <v>0</v>
      </c>
      <c r="G12" s="163">
        <v>2066.4319999999998</v>
      </c>
      <c r="H12" s="165">
        <v>790.26599999999996</v>
      </c>
      <c r="I12" s="630">
        <v>0</v>
      </c>
      <c r="J12" s="630">
        <v>0</v>
      </c>
      <c r="K12" s="165">
        <v>398.03500000000003</v>
      </c>
      <c r="L12" s="630">
        <v>0</v>
      </c>
      <c r="M12" s="630">
        <v>0</v>
      </c>
      <c r="N12" s="163">
        <v>4262.1459999999997</v>
      </c>
      <c r="O12" s="163">
        <v>4197.9620000000004</v>
      </c>
    </row>
    <row r="13" spans="2:15">
      <c r="B13" s="148" t="s">
        <v>312</v>
      </c>
      <c r="C13" s="630">
        <v>0</v>
      </c>
      <c r="D13" s="630">
        <v>0</v>
      </c>
      <c r="E13" s="630">
        <v>0</v>
      </c>
      <c r="F13" s="630">
        <v>0</v>
      </c>
      <c r="G13" s="165">
        <v>3.681</v>
      </c>
      <c r="H13" s="165">
        <v>9.6539999999999999</v>
      </c>
      <c r="I13" s="630">
        <v>0</v>
      </c>
      <c r="J13" s="630">
        <v>0</v>
      </c>
      <c r="K13" s="163">
        <v>1360.5630000000001</v>
      </c>
      <c r="L13" s="630">
        <v>0.85299999999999998</v>
      </c>
      <c r="M13" s="630">
        <v>0</v>
      </c>
      <c r="N13" s="163">
        <v>1374.7510000000002</v>
      </c>
      <c r="O13" s="163">
        <v>1335.0619999999999</v>
      </c>
    </row>
    <row r="14" spans="2:15">
      <c r="B14" s="148" t="s">
        <v>313</v>
      </c>
      <c r="C14" s="630">
        <v>0</v>
      </c>
      <c r="D14" s="630">
        <v>0</v>
      </c>
      <c r="E14" s="630">
        <v>0</v>
      </c>
      <c r="F14" s="630">
        <v>0</v>
      </c>
      <c r="G14" s="630">
        <v>0</v>
      </c>
      <c r="H14" s="630">
        <v>0</v>
      </c>
      <c r="I14" s="630">
        <v>0</v>
      </c>
      <c r="J14" s="165">
        <v>248.24</v>
      </c>
      <c r="K14" s="630">
        <v>0</v>
      </c>
      <c r="L14" s="630">
        <v>0</v>
      </c>
      <c r="M14" s="630">
        <v>0</v>
      </c>
      <c r="N14" s="165">
        <v>248.24</v>
      </c>
      <c r="O14" s="165">
        <v>248.24</v>
      </c>
    </row>
    <row r="15" spans="2:15" ht="24.2" customHeight="1">
      <c r="B15" s="148" t="s">
        <v>318</v>
      </c>
      <c r="C15" s="630">
        <v>0</v>
      </c>
      <c r="D15" s="630">
        <v>0</v>
      </c>
      <c r="E15" s="630">
        <v>0</v>
      </c>
      <c r="F15" s="630">
        <v>0</v>
      </c>
      <c r="G15" s="630">
        <v>0</v>
      </c>
      <c r="H15" s="630">
        <v>0</v>
      </c>
      <c r="I15" s="630">
        <v>0</v>
      </c>
      <c r="J15" s="630">
        <v>0</v>
      </c>
      <c r="K15" s="630">
        <v>0</v>
      </c>
      <c r="L15" s="630">
        <v>0</v>
      </c>
      <c r="M15" s="630">
        <v>0</v>
      </c>
      <c r="N15" s="630">
        <v>0</v>
      </c>
      <c r="O15" s="630">
        <v>0</v>
      </c>
    </row>
    <row r="16" spans="2:15" ht="16.5" customHeight="1">
      <c r="B16" s="190" t="s">
        <v>435</v>
      </c>
      <c r="C16" s="168">
        <v>9112.5939999999991</v>
      </c>
      <c r="D16" s="630">
        <v>0</v>
      </c>
      <c r="E16" s="630">
        <v>0</v>
      </c>
      <c r="F16" s="630">
        <v>0</v>
      </c>
      <c r="G16" s="630">
        <v>0</v>
      </c>
      <c r="H16" s="630">
        <v>0</v>
      </c>
      <c r="I16" s="630">
        <v>0</v>
      </c>
      <c r="J16" s="630">
        <v>0</v>
      </c>
      <c r="K16" s="630">
        <v>0</v>
      </c>
      <c r="L16" s="630">
        <v>0</v>
      </c>
      <c r="M16" s="630">
        <v>0</v>
      </c>
      <c r="N16" s="168">
        <v>9112.5939999999991</v>
      </c>
      <c r="O16" s="168">
        <v>9112.5939999999991</v>
      </c>
    </row>
    <row r="17" spans="2:17" ht="16.5" customHeight="1">
      <c r="B17" s="150" t="s">
        <v>243</v>
      </c>
      <c r="C17" s="145">
        <v>9866.5529999999999</v>
      </c>
      <c r="D17" s="145">
        <v>927.68100000000004</v>
      </c>
      <c r="E17" s="178">
        <v>79.731999999999999</v>
      </c>
      <c r="F17" s="646">
        <v>0</v>
      </c>
      <c r="G17" s="145">
        <v>2137.6779999999999</v>
      </c>
      <c r="H17" s="178">
        <v>931.66599999999994</v>
      </c>
      <c r="I17" s="646">
        <v>0</v>
      </c>
      <c r="J17" s="178">
        <v>248.24</v>
      </c>
      <c r="K17" s="145">
        <v>1982.2310000000002</v>
      </c>
      <c r="L17" s="178">
        <v>0.85299999999999998</v>
      </c>
      <c r="M17" s="646">
        <v>0</v>
      </c>
      <c r="N17" s="145">
        <v>16174.633999999998</v>
      </c>
      <c r="O17" s="145">
        <v>15164.853999999999</v>
      </c>
    </row>
    <row r="18" spans="2:17" s="110" customFormat="1" ht="16.5" customHeight="1">
      <c r="B18" s="743" t="s">
        <v>130</v>
      </c>
      <c r="C18" s="741"/>
      <c r="D18" s="741"/>
      <c r="E18" s="741"/>
      <c r="F18" s="741"/>
      <c r="G18" s="741"/>
      <c r="H18" s="741"/>
      <c r="I18" s="741"/>
      <c r="J18" s="741"/>
      <c r="K18" s="741"/>
      <c r="L18" s="741"/>
      <c r="M18" s="741"/>
      <c r="N18" s="741"/>
      <c r="O18" s="741"/>
    </row>
    <row r="19" spans="2:17" s="110" customFormat="1" ht="16.5" customHeight="1">
      <c r="B19" s="684"/>
      <c r="C19" s="686"/>
      <c r="D19" s="686"/>
      <c r="E19" s="686"/>
      <c r="F19" s="686"/>
      <c r="G19" s="686"/>
      <c r="H19" s="686"/>
      <c r="I19" s="686"/>
      <c r="J19" s="686"/>
      <c r="K19" s="686"/>
      <c r="L19" s="686"/>
      <c r="M19" s="686"/>
      <c r="N19" s="686"/>
      <c r="O19" s="686"/>
    </row>
    <row r="20" spans="2:17">
      <c r="B20" s="736" t="s">
        <v>760</v>
      </c>
      <c r="C20" s="736"/>
      <c r="D20" s="736"/>
      <c r="E20" s="736"/>
      <c r="F20" s="736"/>
      <c r="G20" s="736"/>
      <c r="H20" s="736"/>
      <c r="I20" s="736"/>
      <c r="J20" s="736"/>
      <c r="K20" s="736"/>
      <c r="L20" s="736"/>
      <c r="M20" s="736"/>
      <c r="N20" s="736"/>
      <c r="O20" s="736"/>
    </row>
    <row r="21" spans="2:17">
      <c r="B21" s="42"/>
      <c r="C21" s="42"/>
      <c r="D21" s="42"/>
      <c r="E21" s="42"/>
      <c r="F21" s="42"/>
      <c r="G21" s="42"/>
      <c r="H21" s="42"/>
      <c r="I21" s="42"/>
      <c r="J21" s="42"/>
      <c r="K21" s="42"/>
      <c r="L21" s="42"/>
      <c r="M21" s="42"/>
      <c r="N21" s="42"/>
      <c r="O21" s="42"/>
    </row>
    <row r="22" spans="2:17">
      <c r="B22" s="42"/>
      <c r="C22" s="42"/>
      <c r="D22" s="42"/>
      <c r="E22" s="42"/>
      <c r="F22" s="42"/>
      <c r="G22" s="42"/>
      <c r="H22" s="42"/>
      <c r="I22" s="42"/>
      <c r="J22" s="42"/>
      <c r="K22" s="42"/>
      <c r="L22" s="42"/>
      <c r="M22" s="42"/>
      <c r="N22" s="42"/>
      <c r="O22" s="42"/>
    </row>
    <row r="23" spans="2:17">
      <c r="B23" s="21" t="s">
        <v>779</v>
      </c>
      <c r="C23" s="758" t="s">
        <v>436</v>
      </c>
      <c r="D23" s="758"/>
      <c r="E23" s="758"/>
      <c r="F23" s="758"/>
      <c r="G23" s="758"/>
      <c r="H23" s="758"/>
      <c r="I23" s="758"/>
      <c r="J23" s="758"/>
      <c r="K23" s="758"/>
      <c r="L23" s="758"/>
      <c r="M23" s="758"/>
      <c r="N23" s="758"/>
      <c r="O23" s="303"/>
    </row>
    <row r="24" spans="2:17" s="21" customFormat="1" ht="23.1" customHeight="1">
      <c r="B24" s="174" t="s">
        <v>428</v>
      </c>
      <c r="C24" s="304">
        <v>0</v>
      </c>
      <c r="D24" s="304">
        <v>0.02</v>
      </c>
      <c r="E24" s="304">
        <v>0.04</v>
      </c>
      <c r="F24" s="304">
        <v>0.1</v>
      </c>
      <c r="G24" s="304">
        <v>0.2</v>
      </c>
      <c r="H24" s="304">
        <v>0.5</v>
      </c>
      <c r="I24" s="304">
        <v>0.7</v>
      </c>
      <c r="J24" s="304">
        <v>0.75</v>
      </c>
      <c r="K24" s="304">
        <v>1</v>
      </c>
      <c r="L24" s="304">
        <v>1.5</v>
      </c>
      <c r="M24" s="151" t="s">
        <v>439</v>
      </c>
      <c r="N24" s="151" t="s">
        <v>229</v>
      </c>
      <c r="O24" s="151" t="s">
        <v>438</v>
      </c>
      <c r="Q24" s="26"/>
    </row>
    <row r="25" spans="2:17" ht="25.5">
      <c r="B25" s="152" t="s">
        <v>306</v>
      </c>
      <c r="C25" s="372">
        <v>4058</v>
      </c>
      <c r="D25" s="630">
        <v>0</v>
      </c>
      <c r="E25" s="630">
        <v>0</v>
      </c>
      <c r="F25" s="630">
        <v>0</v>
      </c>
      <c r="G25" s="630">
        <v>0</v>
      </c>
      <c r="H25" s="154">
        <v>226</v>
      </c>
      <c r="I25" s="630">
        <v>0</v>
      </c>
      <c r="J25" s="630">
        <v>0</v>
      </c>
      <c r="K25" s="154">
        <v>75</v>
      </c>
      <c r="L25" s="498">
        <v>0</v>
      </c>
      <c r="M25" s="630">
        <v>0</v>
      </c>
      <c r="N25" s="372">
        <v>4360</v>
      </c>
      <c r="O25" s="372">
        <v>3619</v>
      </c>
    </row>
    <row r="26" spans="2:17" ht="25.5">
      <c r="B26" s="148" t="s">
        <v>307</v>
      </c>
      <c r="C26" s="630">
        <v>0</v>
      </c>
      <c r="D26" s="630">
        <v>0</v>
      </c>
      <c r="E26" s="630">
        <v>0</v>
      </c>
      <c r="F26" s="630">
        <v>0</v>
      </c>
      <c r="G26" s="367">
        <v>30</v>
      </c>
      <c r="H26" s="630">
        <v>0</v>
      </c>
      <c r="I26" s="630">
        <v>0</v>
      </c>
      <c r="J26" s="630">
        <v>0</v>
      </c>
      <c r="K26" s="630">
        <v>0</v>
      </c>
      <c r="L26" s="630">
        <v>0</v>
      </c>
      <c r="M26" s="630">
        <v>0</v>
      </c>
      <c r="N26" s="367">
        <v>30</v>
      </c>
      <c r="O26" s="367">
        <v>8</v>
      </c>
    </row>
    <row r="27" spans="2:17">
      <c r="B27" s="148" t="s">
        <v>308</v>
      </c>
      <c r="C27" s="630">
        <v>0</v>
      </c>
      <c r="D27" s="630">
        <v>0</v>
      </c>
      <c r="E27" s="630">
        <v>0</v>
      </c>
      <c r="F27" s="630">
        <v>0</v>
      </c>
      <c r="G27" s="367">
        <v>4</v>
      </c>
      <c r="H27" s="630">
        <v>0</v>
      </c>
      <c r="I27" s="630">
        <v>0</v>
      </c>
      <c r="J27" s="630">
        <v>0</v>
      </c>
      <c r="K27" s="630">
        <v>0</v>
      </c>
      <c r="L27" s="630">
        <v>0</v>
      </c>
      <c r="M27" s="630">
        <v>0</v>
      </c>
      <c r="N27" s="367">
        <v>4</v>
      </c>
      <c r="O27" s="367">
        <v>4</v>
      </c>
    </row>
    <row r="28" spans="2:17">
      <c r="B28" s="148" t="s">
        <v>309</v>
      </c>
      <c r="C28" s="630">
        <v>0</v>
      </c>
      <c r="D28" s="630">
        <v>0</v>
      </c>
      <c r="E28" s="630">
        <v>0</v>
      </c>
      <c r="F28" s="630">
        <v>0</v>
      </c>
      <c r="G28" s="630">
        <v>0</v>
      </c>
      <c r="H28" s="630">
        <v>0</v>
      </c>
      <c r="I28" s="630">
        <v>0</v>
      </c>
      <c r="J28" s="630">
        <v>0</v>
      </c>
      <c r="K28" s="630">
        <v>0</v>
      </c>
      <c r="L28" s="630">
        <v>0</v>
      </c>
      <c r="M28" s="630">
        <v>0</v>
      </c>
      <c r="N28" s="630">
        <v>0</v>
      </c>
      <c r="O28" s="630">
        <v>0</v>
      </c>
    </row>
    <row r="29" spans="2:17">
      <c r="B29" s="148" t="s">
        <v>310</v>
      </c>
      <c r="C29" s="630">
        <v>0</v>
      </c>
      <c r="D29" s="630">
        <v>0</v>
      </c>
      <c r="E29" s="630">
        <v>0</v>
      </c>
      <c r="F29" s="630">
        <v>0</v>
      </c>
      <c r="G29" s="630">
        <v>0</v>
      </c>
      <c r="H29" s="630">
        <v>0</v>
      </c>
      <c r="I29" s="630">
        <v>0</v>
      </c>
      <c r="J29" s="630">
        <v>0</v>
      </c>
      <c r="K29" s="630">
        <v>0</v>
      </c>
      <c r="L29" s="630">
        <v>0</v>
      </c>
      <c r="M29" s="630">
        <v>0</v>
      </c>
      <c r="N29" s="630">
        <v>0</v>
      </c>
      <c r="O29" s="630">
        <v>0</v>
      </c>
    </row>
    <row r="30" spans="2:17">
      <c r="B30" s="148" t="s">
        <v>311</v>
      </c>
      <c r="C30" s="630">
        <v>0</v>
      </c>
      <c r="D30" s="371">
        <v>1099</v>
      </c>
      <c r="E30" s="367">
        <v>72</v>
      </c>
      <c r="F30" s="630">
        <v>0</v>
      </c>
      <c r="G30" s="371">
        <v>1778</v>
      </c>
      <c r="H30" s="367">
        <v>322</v>
      </c>
      <c r="I30" s="366" t="s">
        <v>14</v>
      </c>
      <c r="J30" s="366" t="s">
        <v>14</v>
      </c>
      <c r="K30" s="367">
        <v>812</v>
      </c>
      <c r="L30" s="366" t="s">
        <v>14</v>
      </c>
      <c r="M30" s="366" t="s">
        <v>14</v>
      </c>
      <c r="N30" s="371">
        <v>4082</v>
      </c>
      <c r="O30" s="371">
        <v>3937</v>
      </c>
    </row>
    <row r="31" spans="2:17">
      <c r="B31" s="148" t="s">
        <v>312</v>
      </c>
      <c r="C31" s="630">
        <v>0</v>
      </c>
      <c r="D31" s="630">
        <v>0</v>
      </c>
      <c r="E31" s="630">
        <v>0</v>
      </c>
      <c r="F31" s="630">
        <v>0</v>
      </c>
      <c r="G31" s="367">
        <v>3</v>
      </c>
      <c r="H31" s="367">
        <v>46</v>
      </c>
      <c r="I31" s="366" t="s">
        <v>14</v>
      </c>
      <c r="J31" s="366" t="s">
        <v>14</v>
      </c>
      <c r="K31" s="371">
        <v>1458</v>
      </c>
      <c r="L31" s="367">
        <v>4</v>
      </c>
      <c r="M31" s="366" t="s">
        <v>14</v>
      </c>
      <c r="N31" s="371">
        <v>1511</v>
      </c>
      <c r="O31" s="371">
        <v>1505</v>
      </c>
    </row>
    <row r="32" spans="2:17">
      <c r="B32" s="148" t="s">
        <v>313</v>
      </c>
      <c r="C32" s="630">
        <v>0</v>
      </c>
      <c r="D32" s="630">
        <v>0</v>
      </c>
      <c r="E32" s="630">
        <v>0</v>
      </c>
      <c r="F32" s="630">
        <v>0</v>
      </c>
      <c r="G32" s="630">
        <v>0</v>
      </c>
      <c r="H32" s="630">
        <v>0</v>
      </c>
      <c r="I32" s="630">
        <v>0</v>
      </c>
      <c r="J32" s="367">
        <v>50</v>
      </c>
      <c r="K32" s="366" t="s">
        <v>14</v>
      </c>
      <c r="L32" s="366" t="s">
        <v>14</v>
      </c>
      <c r="M32" s="366" t="s">
        <v>14</v>
      </c>
      <c r="N32" s="367">
        <v>50</v>
      </c>
      <c r="O32" s="367">
        <v>50</v>
      </c>
    </row>
    <row r="33" spans="2:15" ht="38.25">
      <c r="B33" s="148" t="s">
        <v>318</v>
      </c>
      <c r="C33" s="630">
        <v>0</v>
      </c>
      <c r="D33" s="630">
        <v>0</v>
      </c>
      <c r="E33" s="630">
        <v>0</v>
      </c>
      <c r="F33" s="630">
        <v>0</v>
      </c>
      <c r="G33" s="630">
        <v>0</v>
      </c>
      <c r="H33" s="630">
        <v>0</v>
      </c>
      <c r="I33" s="630">
        <v>0</v>
      </c>
      <c r="J33" s="630">
        <v>0</v>
      </c>
      <c r="K33" s="630">
        <v>0</v>
      </c>
      <c r="L33" s="630">
        <v>0</v>
      </c>
      <c r="M33" s="630">
        <v>0</v>
      </c>
      <c r="N33" s="630">
        <v>0</v>
      </c>
      <c r="O33" s="630">
        <v>0</v>
      </c>
    </row>
    <row r="34" spans="2:15">
      <c r="B34" s="190" t="s">
        <v>435</v>
      </c>
      <c r="C34" s="369">
        <v>6918</v>
      </c>
      <c r="D34" s="630">
        <v>0</v>
      </c>
      <c r="E34" s="630">
        <v>0</v>
      </c>
      <c r="F34" s="630">
        <v>0</v>
      </c>
      <c r="G34" s="630">
        <v>0</v>
      </c>
      <c r="H34" s="630">
        <v>0</v>
      </c>
      <c r="I34" s="630">
        <v>0</v>
      </c>
      <c r="J34" s="630">
        <v>0</v>
      </c>
      <c r="K34" s="630">
        <v>0</v>
      </c>
      <c r="L34" s="368">
        <v>0</v>
      </c>
      <c r="M34" s="630">
        <v>0</v>
      </c>
      <c r="N34" s="369">
        <v>6918</v>
      </c>
      <c r="O34" s="369">
        <v>6918</v>
      </c>
    </row>
    <row r="35" spans="2:15" ht="16.5" customHeight="1">
      <c r="B35" s="150" t="s">
        <v>243</v>
      </c>
      <c r="C35" s="145">
        <v>10976</v>
      </c>
      <c r="D35" s="145">
        <v>1099</v>
      </c>
      <c r="E35" s="178">
        <v>72</v>
      </c>
      <c r="F35" s="646">
        <v>0</v>
      </c>
      <c r="G35" s="145">
        <v>1816</v>
      </c>
      <c r="H35" s="178">
        <v>594</v>
      </c>
      <c r="I35" s="646">
        <v>0</v>
      </c>
      <c r="J35" s="178">
        <v>50</v>
      </c>
      <c r="K35" s="145">
        <v>2345</v>
      </c>
      <c r="L35" s="178">
        <v>5</v>
      </c>
      <c r="M35" s="646">
        <v>0</v>
      </c>
      <c r="N35" s="145">
        <v>16955</v>
      </c>
      <c r="O35" s="145">
        <v>16043</v>
      </c>
    </row>
    <row r="36" spans="2:15">
      <c r="B36" s="743" t="s">
        <v>130</v>
      </c>
      <c r="C36" s="741"/>
      <c r="D36" s="741"/>
      <c r="E36" s="741"/>
      <c r="F36" s="741"/>
      <c r="G36" s="741"/>
      <c r="H36" s="741"/>
      <c r="I36" s="741"/>
      <c r="J36" s="741"/>
      <c r="K36" s="741"/>
      <c r="L36" s="741"/>
      <c r="M36" s="741"/>
      <c r="N36" s="741"/>
      <c r="O36" s="741"/>
    </row>
    <row r="37" spans="2:15" ht="13.5" thickBot="1"/>
    <row r="38" spans="2:15">
      <c r="N38" s="694" t="s">
        <v>930</v>
      </c>
      <c r="O38" s="695"/>
    </row>
    <row r="39" spans="2:15" ht="13.5" thickBot="1">
      <c r="N39" s="696"/>
      <c r="O39" s="697"/>
    </row>
  </sheetData>
  <mergeCells count="7">
    <mergeCell ref="N38:O39"/>
    <mergeCell ref="B2:O2"/>
    <mergeCell ref="B20:O20"/>
    <mergeCell ref="C5:N5"/>
    <mergeCell ref="C23:N23"/>
    <mergeCell ref="B36:O36"/>
    <mergeCell ref="B18:O18"/>
  </mergeCells>
  <hyperlinks>
    <hyperlink ref="E37:F38" location="'Índice de tablas'!B2" display="Home"/>
    <hyperlink ref="N38:O39" location="'Índice de tablas'!B2" display="HOM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M132"/>
  <sheetViews>
    <sheetView showGridLines="0" topLeftCell="A97" zoomScale="90" zoomScaleNormal="90" workbookViewId="0">
      <selection activeCell="J37" sqref="J37:K38"/>
    </sheetView>
  </sheetViews>
  <sheetFormatPr baseColWidth="10" defaultColWidth="9" defaultRowHeight="12.75"/>
  <cols>
    <col min="1" max="1" width="9" style="26"/>
    <col min="2" max="2" width="35.6640625" style="26" customWidth="1"/>
    <col min="3" max="3" width="25.33203125" style="31" customWidth="1"/>
    <col min="4" max="4" width="9.6640625" style="31" customWidth="1"/>
    <col min="5" max="5" width="12.6640625" style="31" customWidth="1"/>
    <col min="6" max="6" width="9.33203125" style="31" customWidth="1"/>
    <col min="7" max="7" width="15.33203125" style="31" customWidth="1"/>
    <col min="8" max="8" width="9.83203125" style="31" customWidth="1"/>
    <col min="9" max="9" width="11.33203125" style="31" customWidth="1"/>
    <col min="10" max="16384" width="9" style="26"/>
  </cols>
  <sheetData>
    <row r="2" spans="2:9">
      <c r="B2" s="759" t="s">
        <v>869</v>
      </c>
      <c r="C2" s="760"/>
      <c r="D2" s="760"/>
      <c r="E2" s="760"/>
      <c r="F2" s="760"/>
      <c r="G2" s="760"/>
      <c r="H2" s="760"/>
      <c r="I2" s="760"/>
    </row>
    <row r="3" spans="2:9">
      <c r="B3" s="230"/>
      <c r="C3" s="230"/>
      <c r="D3" s="230"/>
      <c r="E3" s="230"/>
      <c r="F3" s="230"/>
      <c r="G3" s="230"/>
      <c r="H3" s="230"/>
      <c r="I3" s="230"/>
    </row>
    <row r="4" spans="2:9">
      <c r="B4" s="230"/>
      <c r="C4" s="230"/>
      <c r="D4" s="230"/>
      <c r="E4" s="230"/>
      <c r="F4" s="230"/>
      <c r="G4" s="230"/>
      <c r="H4" s="230"/>
      <c r="I4" s="230"/>
    </row>
    <row r="5" spans="2:9" ht="51">
      <c r="B5" s="447" t="s">
        <v>761</v>
      </c>
      <c r="C5" s="23" t="s">
        <v>636</v>
      </c>
      <c r="D5" s="23" t="s">
        <v>637</v>
      </c>
      <c r="E5" s="255" t="s">
        <v>458</v>
      </c>
      <c r="F5" s="23" t="s">
        <v>638</v>
      </c>
      <c r="G5" s="452" t="s">
        <v>639</v>
      </c>
      <c r="H5" s="255" t="s">
        <v>431</v>
      </c>
      <c r="I5" s="255" t="s">
        <v>461</v>
      </c>
    </row>
    <row r="6" spans="2:9" ht="25.5">
      <c r="B6" s="196" t="s">
        <v>464</v>
      </c>
      <c r="C6" s="647">
        <v>0</v>
      </c>
      <c r="D6" s="647">
        <v>0</v>
      </c>
      <c r="E6" s="647">
        <v>0</v>
      </c>
      <c r="F6" s="647">
        <v>0</v>
      </c>
      <c r="G6" s="665"/>
      <c r="H6" s="647">
        <v>0</v>
      </c>
      <c r="I6" s="647">
        <v>0</v>
      </c>
    </row>
    <row r="7" spans="2:9" ht="25.5">
      <c r="B7" s="196" t="s">
        <v>465</v>
      </c>
      <c r="C7" s="195">
        <v>67033.871999999988</v>
      </c>
      <c r="D7" s="297">
        <v>2.160303552724807E-3</v>
      </c>
      <c r="E7" s="195">
        <v>8167</v>
      </c>
      <c r="F7" s="297">
        <v>0.11894859395487217</v>
      </c>
      <c r="G7" s="666"/>
      <c r="H7" s="195">
        <v>4686.3189999999995</v>
      </c>
      <c r="I7" s="297">
        <v>6.9909716687706777E-2</v>
      </c>
    </row>
    <row r="8" spans="2:9" ht="25.5">
      <c r="B8" s="198" t="s">
        <v>466</v>
      </c>
      <c r="C8" s="199">
        <v>1607.79</v>
      </c>
      <c r="D8" s="298">
        <v>1.5354935095690357E-2</v>
      </c>
      <c r="E8" s="200">
        <v>5</v>
      </c>
      <c r="F8" s="298">
        <v>0.15329409174866118</v>
      </c>
      <c r="G8" s="659">
        <v>51.230200799999999</v>
      </c>
      <c r="H8" s="200">
        <v>662.95100000000002</v>
      </c>
      <c r="I8" s="298">
        <v>0.41233681015555518</v>
      </c>
    </row>
    <row r="9" spans="2:9">
      <c r="B9" s="256" t="s">
        <v>640</v>
      </c>
      <c r="C9" s="494">
        <v>1041.242</v>
      </c>
      <c r="D9" s="299">
        <v>5.0000000000000001E-4</v>
      </c>
      <c r="E9" s="204">
        <v>2</v>
      </c>
      <c r="F9" s="299">
        <v>1.9059457626161833E-2</v>
      </c>
      <c r="G9" s="630">
        <v>0</v>
      </c>
      <c r="H9" s="204">
        <v>2.6360000000000001</v>
      </c>
      <c r="I9" s="299">
        <v>2.5315920794589542E-3</v>
      </c>
    </row>
    <row r="10" spans="2:9">
      <c r="B10" s="148" t="s">
        <v>641</v>
      </c>
      <c r="C10" s="513">
        <v>19.427</v>
      </c>
      <c r="D10" s="300">
        <v>2E-3</v>
      </c>
      <c r="E10" s="166">
        <v>1</v>
      </c>
      <c r="F10" s="300">
        <v>0.4</v>
      </c>
      <c r="G10" s="495">
        <v>182.5</v>
      </c>
      <c r="H10" s="513">
        <v>11.925000000000001</v>
      </c>
      <c r="I10" s="300">
        <v>0.61383641323930616</v>
      </c>
    </row>
    <row r="11" spans="2:9">
      <c r="B11" s="148" t="s">
        <v>642</v>
      </c>
      <c r="C11" s="630">
        <v>0</v>
      </c>
      <c r="D11" s="630">
        <v>0</v>
      </c>
      <c r="E11" s="630">
        <v>0</v>
      </c>
      <c r="F11" s="630">
        <v>0</v>
      </c>
      <c r="G11" s="630">
        <v>0</v>
      </c>
      <c r="H11" s="630">
        <v>0</v>
      </c>
      <c r="I11" s="630">
        <v>0</v>
      </c>
    </row>
    <row r="12" spans="2:9">
      <c r="B12" s="148" t="s">
        <v>643</v>
      </c>
      <c r="C12" s="630">
        <v>0</v>
      </c>
      <c r="D12" s="630">
        <v>0</v>
      </c>
      <c r="E12" s="630">
        <v>0</v>
      </c>
      <c r="F12" s="630">
        <v>0</v>
      </c>
      <c r="G12" s="630">
        <v>0</v>
      </c>
      <c r="H12" s="630">
        <v>0</v>
      </c>
      <c r="I12" s="630">
        <v>0</v>
      </c>
    </row>
    <row r="13" spans="2:9">
      <c r="B13" s="148" t="s">
        <v>644</v>
      </c>
      <c r="C13" s="630">
        <v>0</v>
      </c>
      <c r="D13" s="630">
        <v>0</v>
      </c>
      <c r="E13" s="630">
        <v>0</v>
      </c>
      <c r="F13" s="630">
        <v>0</v>
      </c>
      <c r="G13" s="630">
        <v>0</v>
      </c>
      <c r="H13" s="630">
        <v>0</v>
      </c>
      <c r="I13" s="630">
        <v>0</v>
      </c>
    </row>
    <row r="14" spans="2:9">
      <c r="B14" s="148" t="s">
        <v>645</v>
      </c>
      <c r="C14" s="165">
        <v>547.12099999999998</v>
      </c>
      <c r="D14" s="300">
        <v>4.4099999995430628E-2</v>
      </c>
      <c r="E14" s="165">
        <v>2</v>
      </c>
      <c r="F14" s="300">
        <v>0.39999999999086122</v>
      </c>
      <c r="G14" s="165">
        <v>36.499999500000001</v>
      </c>
      <c r="H14" s="165">
        <v>648.39</v>
      </c>
      <c r="I14" s="300">
        <v>1.1850943392777831</v>
      </c>
    </row>
    <row r="15" spans="2:9">
      <c r="B15" s="148" t="s">
        <v>646</v>
      </c>
      <c r="C15" s="630">
        <v>0</v>
      </c>
      <c r="D15" s="630">
        <v>0</v>
      </c>
      <c r="E15" s="630">
        <v>0</v>
      </c>
      <c r="F15" s="630">
        <v>0</v>
      </c>
      <c r="G15" s="630">
        <v>0</v>
      </c>
      <c r="H15" s="630">
        <v>0</v>
      </c>
      <c r="I15" s="630">
        <v>0</v>
      </c>
    </row>
    <row r="16" spans="2:9">
      <c r="B16" s="148" t="s">
        <v>467</v>
      </c>
      <c r="C16" s="630">
        <v>0</v>
      </c>
      <c r="D16" s="630">
        <v>0</v>
      </c>
      <c r="E16" s="630">
        <v>0</v>
      </c>
      <c r="F16" s="630">
        <v>0</v>
      </c>
      <c r="G16" s="630">
        <v>0</v>
      </c>
      <c r="H16" s="630">
        <v>0</v>
      </c>
      <c r="I16" s="630">
        <v>0</v>
      </c>
    </row>
    <row r="17" spans="2:9">
      <c r="B17" s="198" t="s">
        <v>468</v>
      </c>
      <c r="C17" s="199">
        <v>62144.602999999996</v>
      </c>
      <c r="D17" s="298">
        <v>1.4850868967123329E-3</v>
      </c>
      <c r="E17" s="199">
        <v>2425</v>
      </c>
      <c r="F17" s="298">
        <v>0.11100418770211862</v>
      </c>
      <c r="G17" s="200">
        <v>29.507962496902032</v>
      </c>
      <c r="H17" s="199">
        <v>2050.011</v>
      </c>
      <c r="I17" s="298">
        <v>3.2987755992262113E-2</v>
      </c>
    </row>
    <row r="18" spans="2:9">
      <c r="B18" s="256" t="s">
        <v>640</v>
      </c>
      <c r="C18" s="203">
        <v>51811.788</v>
      </c>
      <c r="D18" s="299">
        <v>5.8517430582264384E-4</v>
      </c>
      <c r="E18" s="203">
        <v>1936</v>
      </c>
      <c r="F18" s="299">
        <v>0.12760248226290416</v>
      </c>
      <c r="G18" s="204">
        <v>30.195490457446891</v>
      </c>
      <c r="H18" s="203">
        <v>1721.248</v>
      </c>
      <c r="I18" s="299">
        <v>3.3221165808830992E-2</v>
      </c>
    </row>
    <row r="19" spans="2:9">
      <c r="B19" s="148" t="s">
        <v>641</v>
      </c>
      <c r="C19" s="163">
        <v>5345.4449999999997</v>
      </c>
      <c r="D19" s="300">
        <v>1.9999992370663259E-3</v>
      </c>
      <c r="E19" s="165">
        <v>162</v>
      </c>
      <c r="F19" s="300">
        <v>2.6243447085342764E-2</v>
      </c>
      <c r="G19" s="165">
        <v>33.556466804878006</v>
      </c>
      <c r="H19" s="165">
        <v>101.818</v>
      </c>
      <c r="I19" s="300">
        <v>1.9047619047619049E-2</v>
      </c>
    </row>
    <row r="20" spans="2:9">
      <c r="B20" s="148" t="s">
        <v>642</v>
      </c>
      <c r="C20" s="163">
        <v>2250.864</v>
      </c>
      <c r="D20" s="300">
        <v>3.100000127577677E-3</v>
      </c>
      <c r="E20" s="165">
        <v>92</v>
      </c>
      <c r="F20" s="300">
        <v>2.6091312097470131E-2</v>
      </c>
      <c r="G20" s="165">
        <v>23.152193636363638</v>
      </c>
      <c r="H20" s="165">
        <v>54.347999999999999</v>
      </c>
      <c r="I20" s="300">
        <v>2.4145394835050005E-2</v>
      </c>
    </row>
    <row r="21" spans="2:9">
      <c r="B21" s="148" t="s">
        <v>643</v>
      </c>
      <c r="C21" s="165">
        <v>1051.9559999999999</v>
      </c>
      <c r="D21" s="300">
        <v>5.0999999159090301E-3</v>
      </c>
      <c r="E21" s="165">
        <v>41</v>
      </c>
      <c r="F21" s="300">
        <v>2.2839228674782976E-2</v>
      </c>
      <c r="G21" s="165">
        <v>28.464664043478265</v>
      </c>
      <c r="H21" s="165">
        <v>34.048000000000002</v>
      </c>
      <c r="I21" s="300">
        <v>3.2366372738023265E-2</v>
      </c>
    </row>
    <row r="22" spans="2:9">
      <c r="B22" s="148" t="s">
        <v>644</v>
      </c>
      <c r="C22" s="165">
        <v>821.53599999999994</v>
      </c>
      <c r="D22" s="300">
        <v>1.4597670471007965E-2</v>
      </c>
      <c r="E22" s="165">
        <v>169</v>
      </c>
      <c r="F22" s="300">
        <v>3.9573884494300909E-2</v>
      </c>
      <c r="G22" s="165">
        <v>17.282388333333333</v>
      </c>
      <c r="H22" s="165">
        <v>67.739999999999995</v>
      </c>
      <c r="I22" s="300">
        <v>8.2455303236863633E-2</v>
      </c>
    </row>
    <row r="23" spans="2:9">
      <c r="B23" s="148" t="s">
        <v>647</v>
      </c>
      <c r="C23" s="165">
        <v>839.66200000000003</v>
      </c>
      <c r="D23" s="300">
        <v>2.6193037292065135E-2</v>
      </c>
      <c r="E23" s="165">
        <v>20</v>
      </c>
      <c r="F23" s="300">
        <v>3.7038599999309245E-2</v>
      </c>
      <c r="G23" s="165">
        <v>36.092353200000005</v>
      </c>
      <c r="H23" s="165">
        <v>69.685000000000002</v>
      </c>
      <c r="I23" s="300">
        <v>8.2991727623734315E-2</v>
      </c>
    </row>
    <row r="24" spans="2:9">
      <c r="B24" s="148" t="s">
        <v>648</v>
      </c>
      <c r="C24" s="165">
        <v>23.352</v>
      </c>
      <c r="D24" s="300">
        <v>0.21205286626755737</v>
      </c>
      <c r="E24" s="165">
        <v>5</v>
      </c>
      <c r="F24" s="300">
        <v>1.5004253335046246E-2</v>
      </c>
      <c r="G24" s="165">
        <v>130.02265574999998</v>
      </c>
      <c r="H24" s="165">
        <v>1.1240000000000001</v>
      </c>
      <c r="I24" s="300">
        <v>4.8132922233641663E-2</v>
      </c>
    </row>
    <row r="25" spans="2:9">
      <c r="B25" s="148" t="s">
        <v>467</v>
      </c>
      <c r="C25" s="630">
        <v>0</v>
      </c>
      <c r="D25" s="630">
        <v>0</v>
      </c>
      <c r="E25" s="630">
        <v>0</v>
      </c>
      <c r="F25" s="630">
        <v>0</v>
      </c>
      <c r="G25" s="630">
        <v>0</v>
      </c>
      <c r="H25" s="630">
        <v>0</v>
      </c>
      <c r="I25" s="630">
        <v>0</v>
      </c>
    </row>
    <row r="26" spans="2:9">
      <c r="B26" s="198" t="s">
        <v>649</v>
      </c>
      <c r="C26" s="200">
        <v>124.29199999999999</v>
      </c>
      <c r="D26" s="298">
        <v>0.14381108453794292</v>
      </c>
      <c r="E26" s="199">
        <v>2182</v>
      </c>
      <c r="F26" s="298">
        <v>0.41054290701002477</v>
      </c>
      <c r="G26" s="200">
        <v>67.728714086206864</v>
      </c>
      <c r="H26" s="200">
        <v>97.936999999999998</v>
      </c>
      <c r="I26" s="298">
        <v>0.78795899977472406</v>
      </c>
    </row>
    <row r="27" spans="2:9">
      <c r="B27" s="256" t="s">
        <v>640</v>
      </c>
      <c r="C27" s="204">
        <v>13.221</v>
      </c>
      <c r="D27" s="299">
        <v>1.3024332592088345E-3</v>
      </c>
      <c r="E27" s="204">
        <v>356</v>
      </c>
      <c r="F27" s="299">
        <v>0.40029649342107254</v>
      </c>
      <c r="G27" s="204">
        <v>53.922175708333327</v>
      </c>
      <c r="H27" s="204">
        <v>2.516</v>
      </c>
      <c r="I27" s="299">
        <v>0.19030330534755313</v>
      </c>
    </row>
    <row r="28" spans="2:9">
      <c r="B28" s="148" t="s">
        <v>641</v>
      </c>
      <c r="C28" s="165">
        <v>4.7709999999999999</v>
      </c>
      <c r="D28" s="300">
        <v>2.0000033913225739E-3</v>
      </c>
      <c r="E28" s="165">
        <v>146</v>
      </c>
      <c r="F28" s="300">
        <v>0.40067073100398232</v>
      </c>
      <c r="G28" s="165">
        <v>52.400062727272733</v>
      </c>
      <c r="H28" s="165">
        <v>1.238</v>
      </c>
      <c r="I28" s="300">
        <v>0.25948438482498426</v>
      </c>
    </row>
    <row r="29" spans="2:9">
      <c r="B29" s="148" t="s">
        <v>642</v>
      </c>
      <c r="C29" s="165">
        <v>6.2469999999999999</v>
      </c>
      <c r="D29" s="300">
        <v>3.0999918985112856E-3</v>
      </c>
      <c r="E29" s="165">
        <v>236</v>
      </c>
      <c r="F29" s="300">
        <v>0.42036178148231151</v>
      </c>
      <c r="G29" s="165">
        <v>59.896630166666675</v>
      </c>
      <c r="H29" s="165">
        <v>2.7069999999999999</v>
      </c>
      <c r="I29" s="300">
        <v>0.4333279974387706</v>
      </c>
    </row>
    <row r="30" spans="2:9">
      <c r="B30" s="148" t="s">
        <v>643</v>
      </c>
      <c r="C30" s="165">
        <v>7.3120000000000003</v>
      </c>
      <c r="D30" s="300">
        <v>5.0999888935995621E-3</v>
      </c>
      <c r="E30" s="165">
        <v>336</v>
      </c>
      <c r="F30" s="300">
        <v>0.40466082357084238</v>
      </c>
      <c r="G30" s="165">
        <v>59.044644166666671</v>
      </c>
      <c r="H30" s="165">
        <v>3.831</v>
      </c>
      <c r="I30" s="300">
        <v>0.52393326039387311</v>
      </c>
    </row>
    <row r="31" spans="2:9">
      <c r="B31" s="148" t="s">
        <v>644</v>
      </c>
      <c r="C31" s="165">
        <v>38.430999999999997</v>
      </c>
      <c r="D31" s="300">
        <v>1.2916103476100024E-2</v>
      </c>
      <c r="E31" s="165">
        <v>590</v>
      </c>
      <c r="F31" s="300">
        <v>0.41164513267570457</v>
      </c>
      <c r="G31" s="165">
        <v>67.645713119999996</v>
      </c>
      <c r="H31" s="165">
        <v>37.569000000000003</v>
      </c>
      <c r="I31" s="300">
        <v>0.97757019073144091</v>
      </c>
    </row>
    <row r="32" spans="2:9">
      <c r="B32" s="148" t="s">
        <v>647</v>
      </c>
      <c r="C32" s="165">
        <v>38.137</v>
      </c>
      <c r="D32" s="300">
        <v>4.1097395535306919E-2</v>
      </c>
      <c r="E32" s="165">
        <v>399</v>
      </c>
      <c r="F32" s="300">
        <v>0.41206265989983482</v>
      </c>
      <c r="G32" s="165">
        <v>82.004191374999991</v>
      </c>
      <c r="H32" s="165">
        <v>44.478000000000002</v>
      </c>
      <c r="I32" s="300">
        <v>1.1662689776332695</v>
      </c>
    </row>
    <row r="33" spans="2:9">
      <c r="B33" s="148" t="s">
        <v>648</v>
      </c>
      <c r="C33" s="165">
        <v>0.57599999999999996</v>
      </c>
      <c r="D33" s="300">
        <v>0.22645645605902776</v>
      </c>
      <c r="E33" s="165">
        <v>47</v>
      </c>
      <c r="F33" s="300">
        <v>0.40354825208333334</v>
      </c>
      <c r="G33" s="165">
        <v>105.437314</v>
      </c>
      <c r="H33" s="165">
        <v>0.89500000000000002</v>
      </c>
      <c r="I33" s="300">
        <v>1.5538194444444446</v>
      </c>
    </row>
    <row r="34" spans="2:9">
      <c r="B34" s="148" t="s">
        <v>467</v>
      </c>
      <c r="C34" s="165">
        <v>15.597</v>
      </c>
      <c r="D34" s="300">
        <v>1</v>
      </c>
      <c r="E34" s="165">
        <v>72</v>
      </c>
      <c r="F34" s="300">
        <v>0.41489949749438992</v>
      </c>
      <c r="G34" s="165">
        <v>133.417665</v>
      </c>
      <c r="H34" s="165">
        <v>4.7030000000000003</v>
      </c>
      <c r="I34" s="300">
        <v>0.30153234596396744</v>
      </c>
    </row>
    <row r="35" spans="2:9">
      <c r="B35" s="198" t="s">
        <v>650</v>
      </c>
      <c r="C35" s="199">
        <v>2091.6469999999999</v>
      </c>
      <c r="D35" s="298">
        <v>4.2216674307375968E-3</v>
      </c>
      <c r="E35" s="199">
        <v>1635</v>
      </c>
      <c r="F35" s="298">
        <v>0.37049640758360736</v>
      </c>
      <c r="G35" s="200">
        <v>68.204069593639602</v>
      </c>
      <c r="H35" s="200">
        <v>931.79</v>
      </c>
      <c r="I35" s="298">
        <v>0.44548147942745597</v>
      </c>
    </row>
    <row r="36" spans="2:9">
      <c r="B36" s="256" t="s">
        <v>640</v>
      </c>
      <c r="C36" s="203">
        <v>1195.402</v>
      </c>
      <c r="D36" s="299">
        <v>1.1892068597760415E-3</v>
      </c>
      <c r="E36" s="204">
        <v>523</v>
      </c>
      <c r="F36" s="299">
        <v>0.33198320371534429</v>
      </c>
      <c r="G36" s="204">
        <v>63.112245793103455</v>
      </c>
      <c r="H36" s="204">
        <v>312.73599999999999</v>
      </c>
      <c r="I36" s="299">
        <v>0.2616157577116317</v>
      </c>
    </row>
    <row r="37" spans="2:9">
      <c r="B37" s="148" t="s">
        <v>641</v>
      </c>
      <c r="C37" s="165">
        <v>195.49700000000001</v>
      </c>
      <c r="D37" s="300">
        <v>1.9999989379888175E-3</v>
      </c>
      <c r="E37" s="165">
        <v>228</v>
      </c>
      <c r="F37" s="300">
        <v>0.36058444451024824</v>
      </c>
      <c r="G37" s="165">
        <v>65.905225783783806</v>
      </c>
      <c r="H37" s="165">
        <v>74.558000000000007</v>
      </c>
      <c r="I37" s="300">
        <v>0.38137669631759058</v>
      </c>
    </row>
    <row r="38" spans="2:9">
      <c r="B38" s="148" t="s">
        <v>642</v>
      </c>
      <c r="C38" s="165">
        <v>232.16800000000001</v>
      </c>
      <c r="D38" s="300">
        <v>3.0984742047569006E-3</v>
      </c>
      <c r="E38" s="165">
        <v>339</v>
      </c>
      <c r="F38" s="300">
        <v>0.43900468652488717</v>
      </c>
      <c r="G38" s="165">
        <v>64.502351704545461</v>
      </c>
      <c r="H38" s="165">
        <v>124.023</v>
      </c>
      <c r="I38" s="300">
        <v>0.53419506564212116</v>
      </c>
    </row>
    <row r="39" spans="2:9">
      <c r="B39" s="148" t="s">
        <v>643</v>
      </c>
      <c r="C39" s="165">
        <v>294.84100000000001</v>
      </c>
      <c r="D39" s="300">
        <v>5.0999992665877536E-3</v>
      </c>
      <c r="E39" s="165">
        <v>262</v>
      </c>
      <c r="F39" s="300">
        <v>0.43944675334292038</v>
      </c>
      <c r="G39" s="165">
        <v>72.581647322580622</v>
      </c>
      <c r="H39" s="165">
        <v>275.11599999999999</v>
      </c>
      <c r="I39" s="300">
        <v>0.93309953500361209</v>
      </c>
    </row>
    <row r="40" spans="2:9">
      <c r="B40" s="148" t="s">
        <v>644</v>
      </c>
      <c r="C40" s="165">
        <v>143.25399999999999</v>
      </c>
      <c r="D40" s="300">
        <v>9.0442781551649531E-3</v>
      </c>
      <c r="E40" s="165">
        <v>189</v>
      </c>
      <c r="F40" s="300">
        <v>0.43900414347278266</v>
      </c>
      <c r="G40" s="165">
        <v>80.910571931034468</v>
      </c>
      <c r="H40" s="165">
        <v>112.712</v>
      </c>
      <c r="I40" s="300">
        <v>0.78679827439373429</v>
      </c>
    </row>
    <row r="41" spans="2:9">
      <c r="B41" s="148" t="s">
        <v>647</v>
      </c>
      <c r="C41" s="630">
        <v>0</v>
      </c>
      <c r="D41" s="300">
        <v>0.18900004000000001</v>
      </c>
      <c r="E41" s="165">
        <v>1</v>
      </c>
      <c r="F41" s="300">
        <v>0.43999995000000003</v>
      </c>
      <c r="G41" s="165">
        <v>182.49999500000001</v>
      </c>
      <c r="H41" s="630">
        <v>0</v>
      </c>
      <c r="I41" s="300">
        <v>2.3103448275862073</v>
      </c>
    </row>
    <row r="42" spans="2:9">
      <c r="B42" s="148" t="s">
        <v>648</v>
      </c>
      <c r="C42" s="165">
        <v>27.760999999999999</v>
      </c>
      <c r="D42" s="300">
        <v>3.0457710323115159E-2</v>
      </c>
      <c r="E42" s="165">
        <v>70</v>
      </c>
      <c r="F42" s="300">
        <v>0.43362847683008537</v>
      </c>
      <c r="G42" s="165">
        <v>78.987768263157903</v>
      </c>
      <c r="H42" s="165">
        <v>31.913</v>
      </c>
      <c r="I42" s="300">
        <v>1.1495623356507332</v>
      </c>
    </row>
    <row r="43" spans="2:9">
      <c r="B43" s="148" t="s">
        <v>467</v>
      </c>
      <c r="C43" s="165">
        <v>2.637</v>
      </c>
      <c r="D43" s="300">
        <v>1</v>
      </c>
      <c r="E43" s="165">
        <v>23</v>
      </c>
      <c r="F43" s="300">
        <v>0.434598643689799</v>
      </c>
      <c r="G43" s="165">
        <v>70.738184833333335</v>
      </c>
      <c r="H43" s="165">
        <v>0.53100000000000003</v>
      </c>
      <c r="I43" s="300">
        <v>0.20136518771331058</v>
      </c>
    </row>
    <row r="44" spans="2:9" ht="25.5">
      <c r="B44" s="198" t="s">
        <v>651</v>
      </c>
      <c r="C44" s="200">
        <v>6.9989999999999997</v>
      </c>
      <c r="D44" s="298">
        <v>0.16145023275325046</v>
      </c>
      <c r="E44" s="199">
        <v>1559</v>
      </c>
      <c r="F44" s="298">
        <v>0.40000563375767972</v>
      </c>
      <c r="G44" s="649">
        <v>0</v>
      </c>
      <c r="H44" s="200">
        <v>3.3820000000000001</v>
      </c>
      <c r="I44" s="298">
        <v>0.48321188741248755</v>
      </c>
    </row>
    <row r="45" spans="2:9">
      <c r="B45" s="256" t="s">
        <v>640</v>
      </c>
      <c r="C45" s="630">
        <v>0</v>
      </c>
      <c r="D45" s="299">
        <v>1.1016884615384617E-3</v>
      </c>
      <c r="E45" s="204">
        <v>146</v>
      </c>
      <c r="F45" s="299">
        <v>0.39999980822485204</v>
      </c>
      <c r="G45" s="650">
        <v>0</v>
      </c>
      <c r="H45" s="630">
        <v>0</v>
      </c>
      <c r="I45" s="299">
        <v>8.8757396449704137E-2</v>
      </c>
    </row>
    <row r="46" spans="2:9">
      <c r="B46" s="148" t="s">
        <v>641</v>
      </c>
      <c r="C46" s="630">
        <v>0</v>
      </c>
      <c r="D46" s="300">
        <v>1.999865E-3</v>
      </c>
      <c r="E46" s="165">
        <v>29</v>
      </c>
      <c r="F46" s="300">
        <v>0.39999968624999999</v>
      </c>
      <c r="G46" s="630">
        <v>0</v>
      </c>
      <c r="H46" s="630">
        <v>0</v>
      </c>
      <c r="I46" s="300">
        <v>0.14583333333333334</v>
      </c>
    </row>
    <row r="47" spans="2:9">
      <c r="B47" s="148" t="s">
        <v>642</v>
      </c>
      <c r="C47" s="630">
        <v>0</v>
      </c>
      <c r="D47" s="300">
        <v>3.1000281521739131E-3</v>
      </c>
      <c r="E47" s="165">
        <v>72</v>
      </c>
      <c r="F47" s="300">
        <v>0.39999987315217389</v>
      </c>
      <c r="G47" s="630">
        <v>0</v>
      </c>
      <c r="H47" s="630">
        <v>0</v>
      </c>
      <c r="I47" s="300">
        <v>0.17028985507246375</v>
      </c>
    </row>
    <row r="48" spans="2:9">
      <c r="B48" s="148" t="s">
        <v>643</v>
      </c>
      <c r="C48" s="165">
        <v>0.69699999999999995</v>
      </c>
      <c r="D48" s="300">
        <v>5.1000325968436153E-3</v>
      </c>
      <c r="E48" s="165">
        <v>155</v>
      </c>
      <c r="F48" s="300">
        <v>0.39999998687230992</v>
      </c>
      <c r="G48" s="630">
        <v>0</v>
      </c>
      <c r="H48" s="630">
        <v>0</v>
      </c>
      <c r="I48" s="300">
        <v>0.23672883787661408</v>
      </c>
    </row>
    <row r="49" spans="2:9">
      <c r="B49" s="148" t="s">
        <v>644</v>
      </c>
      <c r="C49" s="165">
        <v>0.627</v>
      </c>
      <c r="D49" s="300">
        <v>1.1410532679425836E-2</v>
      </c>
      <c r="E49" s="165">
        <v>362</v>
      </c>
      <c r="F49" s="300">
        <v>0.39999988719298241</v>
      </c>
      <c r="G49" s="630">
        <v>0</v>
      </c>
      <c r="H49" s="630">
        <v>0</v>
      </c>
      <c r="I49" s="300">
        <v>0.33971291866028708</v>
      </c>
    </row>
    <row r="50" spans="2:9">
      <c r="B50" s="148" t="s">
        <v>647</v>
      </c>
      <c r="C50" s="165">
        <v>2.427</v>
      </c>
      <c r="D50" s="300">
        <v>4.8813005751957149E-2</v>
      </c>
      <c r="E50" s="165">
        <v>559</v>
      </c>
      <c r="F50" s="300">
        <v>0.39999983629995883</v>
      </c>
      <c r="G50" s="630">
        <v>0</v>
      </c>
      <c r="H50" s="165">
        <v>1.1120000000000001</v>
      </c>
      <c r="I50" s="300">
        <v>0.45817882159044093</v>
      </c>
    </row>
    <row r="51" spans="2:9">
      <c r="B51" s="148" t="s">
        <v>648</v>
      </c>
      <c r="C51" s="165">
        <v>2.42</v>
      </c>
      <c r="D51" s="300">
        <v>0.27465871930991737</v>
      </c>
      <c r="E51" s="165">
        <v>128</v>
      </c>
      <c r="F51" s="300">
        <v>0.40001652554958678</v>
      </c>
      <c r="G51" s="630">
        <v>0</v>
      </c>
      <c r="H51" s="165">
        <v>1.7769999999999999</v>
      </c>
      <c r="I51" s="300">
        <v>0.73429752066115705</v>
      </c>
    </row>
    <row r="52" spans="2:9">
      <c r="B52" s="148" t="s">
        <v>467</v>
      </c>
      <c r="C52" s="630">
        <v>0</v>
      </c>
      <c r="D52" s="300">
        <v>1</v>
      </c>
      <c r="E52" s="165">
        <v>108</v>
      </c>
      <c r="F52" s="300">
        <v>0.39999999552238807</v>
      </c>
      <c r="G52" s="630">
        <v>0</v>
      </c>
      <c r="H52" s="630">
        <v>0</v>
      </c>
      <c r="I52" s="300">
        <v>0.1373134328358209</v>
      </c>
    </row>
    <row r="53" spans="2:9" ht="25.5">
      <c r="B53" s="198" t="s">
        <v>652</v>
      </c>
      <c r="C53" s="200">
        <v>0</v>
      </c>
      <c r="D53" s="298">
        <v>1.2437271860465114E-2</v>
      </c>
      <c r="E53" s="200">
        <v>21</v>
      </c>
      <c r="F53" s="298">
        <v>0.4000003588372093</v>
      </c>
      <c r="G53" s="649">
        <v>0</v>
      </c>
      <c r="H53" s="649">
        <v>0</v>
      </c>
      <c r="I53" s="298">
        <v>0.41860465116279061</v>
      </c>
    </row>
    <row r="54" spans="2:9">
      <c r="B54" s="256" t="s">
        <v>640</v>
      </c>
      <c r="C54" s="204">
        <v>0</v>
      </c>
      <c r="D54" s="299">
        <v>1.2256862499999998E-3</v>
      </c>
      <c r="E54" s="204">
        <v>10</v>
      </c>
      <c r="F54" s="299">
        <v>0.40000166625</v>
      </c>
      <c r="G54" s="650">
        <v>0</v>
      </c>
      <c r="H54" s="650">
        <v>0</v>
      </c>
      <c r="I54" s="299">
        <v>0.125</v>
      </c>
    </row>
    <row r="55" spans="2:9">
      <c r="B55" s="148" t="s">
        <v>641</v>
      </c>
      <c r="C55" s="630">
        <v>0</v>
      </c>
      <c r="D55" s="630">
        <v>0</v>
      </c>
      <c r="E55" s="630">
        <v>0</v>
      </c>
      <c r="F55" s="630">
        <v>0</v>
      </c>
      <c r="G55" s="630">
        <v>0</v>
      </c>
      <c r="H55" s="630">
        <v>0</v>
      </c>
      <c r="I55" s="630">
        <v>0</v>
      </c>
    </row>
    <row r="56" spans="2:9">
      <c r="B56" s="148" t="s">
        <v>642</v>
      </c>
      <c r="C56" s="630">
        <v>0</v>
      </c>
      <c r="D56" s="630">
        <v>0</v>
      </c>
      <c r="E56" s="630">
        <v>0</v>
      </c>
      <c r="F56" s="630">
        <v>0</v>
      </c>
      <c r="G56" s="630">
        <v>0</v>
      </c>
      <c r="H56" s="630">
        <v>0</v>
      </c>
      <c r="I56" s="630">
        <v>0</v>
      </c>
    </row>
    <row r="57" spans="2:9">
      <c r="B57" s="148" t="s">
        <v>643</v>
      </c>
      <c r="C57" s="630">
        <v>0</v>
      </c>
      <c r="D57" s="630">
        <v>0</v>
      </c>
      <c r="E57" s="630">
        <v>0</v>
      </c>
      <c r="F57" s="630">
        <v>0</v>
      </c>
      <c r="G57" s="630">
        <v>0</v>
      </c>
      <c r="H57" s="630">
        <v>0</v>
      </c>
      <c r="I57" s="630">
        <v>0</v>
      </c>
    </row>
    <row r="58" spans="2:9">
      <c r="B58" s="148" t="s">
        <v>644</v>
      </c>
      <c r="C58" s="165">
        <v>0</v>
      </c>
      <c r="D58" s="300">
        <v>1.4999919999999998E-2</v>
      </c>
      <c r="E58" s="165">
        <v>6</v>
      </c>
      <c r="F58" s="300">
        <v>0.40000005999999999</v>
      </c>
      <c r="G58" s="630">
        <v>0</v>
      </c>
      <c r="H58" s="630">
        <v>0</v>
      </c>
      <c r="I58" s="300">
        <v>0.48571428571428571</v>
      </c>
    </row>
    <row r="59" spans="2:9">
      <c r="B59" s="148" t="s">
        <v>647</v>
      </c>
      <c r="C59" s="165">
        <v>0</v>
      </c>
      <c r="D59" s="300">
        <v>0</v>
      </c>
      <c r="E59" s="165">
        <v>3</v>
      </c>
      <c r="F59" s="300">
        <v>0</v>
      </c>
      <c r="G59" s="630">
        <v>0</v>
      </c>
      <c r="H59" s="630">
        <v>0</v>
      </c>
      <c r="I59" s="300">
        <v>0</v>
      </c>
    </row>
    <row r="60" spans="2:9">
      <c r="B60" s="148" t="s">
        <v>648</v>
      </c>
      <c r="C60" s="630">
        <v>0</v>
      </c>
      <c r="D60" s="630">
        <v>0</v>
      </c>
      <c r="E60" s="165">
        <v>2</v>
      </c>
      <c r="F60" s="630">
        <v>0</v>
      </c>
      <c r="G60" s="630">
        <v>0</v>
      </c>
      <c r="H60" s="630">
        <v>0</v>
      </c>
      <c r="I60" s="630">
        <v>0</v>
      </c>
    </row>
    <row r="61" spans="2:9">
      <c r="B61" s="148" t="s">
        <v>467</v>
      </c>
      <c r="C61" s="630">
        <v>0</v>
      </c>
      <c r="D61" s="630">
        <v>0</v>
      </c>
      <c r="E61" s="630">
        <v>0</v>
      </c>
      <c r="F61" s="630">
        <v>0</v>
      </c>
      <c r="G61" s="630">
        <v>0</v>
      </c>
      <c r="H61" s="630">
        <v>0</v>
      </c>
      <c r="I61" s="630">
        <v>0</v>
      </c>
    </row>
    <row r="62" spans="2:9" ht="25.5">
      <c r="B62" s="210" t="s">
        <v>653</v>
      </c>
      <c r="C62" s="211">
        <v>1058.4549999999999</v>
      </c>
      <c r="D62" s="630">
        <v>0</v>
      </c>
      <c r="E62" s="212">
        <v>340</v>
      </c>
      <c r="F62" s="630">
        <v>0</v>
      </c>
      <c r="G62" s="630">
        <v>0</v>
      </c>
      <c r="H62" s="211">
        <v>940.21199999999999</v>
      </c>
      <c r="I62" s="301">
        <v>0.88828717328559081</v>
      </c>
    </row>
    <row r="63" spans="2:9">
      <c r="B63" s="150" t="s">
        <v>477</v>
      </c>
      <c r="C63" s="145">
        <v>67033.871999999988</v>
      </c>
      <c r="D63" s="302">
        <v>2.160303552724807E-3</v>
      </c>
      <c r="E63" s="145">
        <v>8167</v>
      </c>
      <c r="F63" s="302">
        <v>0.11894859395487217</v>
      </c>
      <c r="G63" s="667"/>
      <c r="H63" s="145">
        <v>4686.3189999999995</v>
      </c>
      <c r="I63" s="302">
        <v>6.9909716687706777E-2</v>
      </c>
    </row>
    <row r="64" spans="2:9" ht="48.75" customHeight="1">
      <c r="B64" s="743" t="s">
        <v>132</v>
      </c>
      <c r="C64" s="743"/>
      <c r="D64" s="743"/>
      <c r="E64" s="743"/>
      <c r="F64" s="743"/>
      <c r="G64" s="743"/>
      <c r="H64" s="743"/>
      <c r="I64" s="743"/>
    </row>
    <row r="65" spans="2:13">
      <c r="B65" s="42"/>
      <c r="C65" s="250"/>
      <c r="D65" s="30"/>
      <c r="E65" s="30"/>
      <c r="F65" s="30"/>
      <c r="G65" s="30"/>
      <c r="H65" s="30"/>
      <c r="I65" s="30"/>
    </row>
    <row r="67" spans="2:13" s="21" customFormat="1">
      <c r="B67" s="736" t="s">
        <v>654</v>
      </c>
      <c r="C67" s="736"/>
      <c r="D67" s="736"/>
      <c r="E67" s="736"/>
      <c r="F67" s="736"/>
      <c r="G67" s="736"/>
      <c r="H67" s="736"/>
      <c r="I67" s="736"/>
    </row>
    <row r="68" spans="2:13">
      <c r="B68" s="230"/>
      <c r="C68" s="230"/>
      <c r="D68" s="230"/>
      <c r="E68" s="230"/>
      <c r="F68" s="230"/>
      <c r="G68" s="230"/>
      <c r="H68" s="230"/>
      <c r="I68" s="230"/>
    </row>
    <row r="69" spans="2:13">
      <c r="B69" s="230"/>
      <c r="C69" s="230"/>
      <c r="D69" s="230"/>
      <c r="E69" s="230"/>
      <c r="F69" s="230"/>
      <c r="G69" s="230"/>
      <c r="H69" s="230"/>
      <c r="I69" s="230"/>
    </row>
    <row r="70" spans="2:13" ht="51">
      <c r="B70" s="447" t="s">
        <v>635</v>
      </c>
      <c r="C70" s="23" t="s">
        <v>636</v>
      </c>
      <c r="D70" s="23" t="s">
        <v>637</v>
      </c>
      <c r="E70" s="255" t="s">
        <v>458</v>
      </c>
      <c r="F70" s="23" t="s">
        <v>638</v>
      </c>
      <c r="G70" s="23" t="s">
        <v>639</v>
      </c>
      <c r="H70" s="255" t="s">
        <v>431</v>
      </c>
      <c r="I70" s="255" t="s">
        <v>461</v>
      </c>
    </row>
    <row r="71" spans="2:13" ht="25.5">
      <c r="B71" s="196" t="s">
        <v>464</v>
      </c>
      <c r="C71" s="647">
        <v>0</v>
      </c>
      <c r="D71" s="647">
        <v>0</v>
      </c>
      <c r="E71" s="647">
        <v>0</v>
      </c>
      <c r="F71" s="647">
        <v>0</v>
      </c>
      <c r="G71" s="665"/>
      <c r="H71" s="647">
        <v>0</v>
      </c>
      <c r="I71" s="647">
        <v>0</v>
      </c>
    </row>
    <row r="72" spans="2:13" ht="25.5">
      <c r="B72" s="196" t="s">
        <v>465</v>
      </c>
      <c r="C72" s="563">
        <v>67229.831999999995</v>
      </c>
      <c r="D72" s="564">
        <v>2.1463839720804296E-3</v>
      </c>
      <c r="E72" s="563">
        <v>8319</v>
      </c>
      <c r="F72" s="564">
        <v>0.1071718604835129</v>
      </c>
      <c r="G72" s="666"/>
      <c r="H72" s="563">
        <v>4783.5869999999995</v>
      </c>
      <c r="I72" s="564">
        <v>7.1152743621313824E-2</v>
      </c>
      <c r="M72" s="542"/>
    </row>
    <row r="73" spans="2:13" ht="25.5">
      <c r="B73" s="198" t="s">
        <v>466</v>
      </c>
      <c r="C73" s="565">
        <v>1153.5450000000001</v>
      </c>
      <c r="D73" s="566">
        <v>2.6101163370306314E-2</v>
      </c>
      <c r="E73" s="567">
        <v>4</v>
      </c>
      <c r="F73" s="566">
        <v>0.15285350936099584</v>
      </c>
      <c r="G73" s="567">
        <v>47.956133749999999</v>
      </c>
      <c r="H73" s="567">
        <v>762.88199999999995</v>
      </c>
      <c r="I73" s="566">
        <v>0.66133700895933833</v>
      </c>
    </row>
    <row r="74" spans="2:13">
      <c r="B74" s="256" t="s">
        <v>640</v>
      </c>
      <c r="C74" s="568">
        <v>58.860999999999997</v>
      </c>
      <c r="D74" s="569">
        <v>9.9999999999999991E-5</v>
      </c>
      <c r="E74" s="570">
        <v>1</v>
      </c>
      <c r="F74" s="569">
        <v>1.1855070000000001E-2</v>
      </c>
      <c r="G74" s="570">
        <v>0.98550000000000004</v>
      </c>
      <c r="H74" s="571">
        <v>5.0000000000000001E-3</v>
      </c>
      <c r="I74" s="569">
        <v>8.4945889468408629E-5</v>
      </c>
    </row>
    <row r="75" spans="2:13">
      <c r="B75" s="148" t="s">
        <v>641</v>
      </c>
      <c r="C75" s="630">
        <v>0</v>
      </c>
      <c r="D75" s="573">
        <v>0</v>
      </c>
      <c r="E75" s="630">
        <v>0</v>
      </c>
      <c r="F75" s="630">
        <v>0</v>
      </c>
      <c r="G75" s="630">
        <v>0</v>
      </c>
      <c r="H75" s="571">
        <v>0</v>
      </c>
      <c r="I75" s="630">
        <v>0</v>
      </c>
    </row>
    <row r="76" spans="2:13">
      <c r="B76" s="148" t="s">
        <v>642</v>
      </c>
      <c r="C76" s="572">
        <v>19.260000000000002</v>
      </c>
      <c r="D76" s="573">
        <v>3.1000000000000003E-3</v>
      </c>
      <c r="E76" s="571">
        <v>1</v>
      </c>
      <c r="F76" s="573">
        <v>0.4</v>
      </c>
      <c r="G76" s="571">
        <v>150.48949999999999</v>
      </c>
      <c r="H76" s="571">
        <v>12.699</v>
      </c>
      <c r="I76" s="573">
        <v>0.65934579439252328</v>
      </c>
    </row>
    <row r="77" spans="2:13">
      <c r="B77" s="148" t="s">
        <v>643</v>
      </c>
      <c r="C77" s="572">
        <v>445.71600000000001</v>
      </c>
      <c r="D77" s="573">
        <v>5.1000000000000004E-3</v>
      </c>
      <c r="E77" s="571">
        <v>1</v>
      </c>
      <c r="F77" s="630">
        <v>0</v>
      </c>
      <c r="G77" s="571">
        <v>36.5</v>
      </c>
      <c r="H77" s="630">
        <v>0</v>
      </c>
      <c r="I77" s="630">
        <v>0</v>
      </c>
    </row>
    <row r="78" spans="2:13">
      <c r="B78" s="148" t="s">
        <v>644</v>
      </c>
      <c r="C78" s="630">
        <v>0</v>
      </c>
      <c r="D78" s="630">
        <v>0</v>
      </c>
      <c r="E78" s="630">
        <v>0</v>
      </c>
      <c r="F78" s="630">
        <v>0</v>
      </c>
      <c r="G78" s="630">
        <v>0</v>
      </c>
      <c r="H78" s="630">
        <v>0</v>
      </c>
      <c r="I78" s="630">
        <v>0</v>
      </c>
    </row>
    <row r="79" spans="2:13">
      <c r="B79" s="148" t="s">
        <v>645</v>
      </c>
      <c r="C79" s="543">
        <v>629.70799999999997</v>
      </c>
      <c r="D79" s="573">
        <v>4.41E-2</v>
      </c>
      <c r="E79" s="498">
        <v>1</v>
      </c>
      <c r="F79" s="545">
        <v>0.26666581999999994</v>
      </c>
      <c r="G79" s="512">
        <v>3.8495349999999999</v>
      </c>
      <c r="H79" s="512">
        <v>750.178</v>
      </c>
      <c r="I79" s="545">
        <v>1.1913108933029277</v>
      </c>
    </row>
    <row r="80" spans="2:13">
      <c r="B80" s="148" t="s">
        <v>646</v>
      </c>
      <c r="C80" s="630">
        <v>0</v>
      </c>
      <c r="D80" s="630">
        <v>0</v>
      </c>
      <c r="E80" s="630">
        <v>0</v>
      </c>
      <c r="F80" s="630">
        <v>0</v>
      </c>
      <c r="G80" s="512">
        <v>0</v>
      </c>
      <c r="H80" s="512">
        <v>0</v>
      </c>
      <c r="I80" s="630">
        <v>0</v>
      </c>
    </row>
    <row r="81" spans="2:9">
      <c r="B81" s="148" t="s">
        <v>467</v>
      </c>
      <c r="C81" s="630">
        <v>0</v>
      </c>
      <c r="D81" s="630">
        <v>0</v>
      </c>
      <c r="E81" s="630">
        <v>0</v>
      </c>
      <c r="F81" s="630">
        <v>0</v>
      </c>
      <c r="G81" s="630">
        <v>0</v>
      </c>
      <c r="H81" s="630">
        <v>0</v>
      </c>
      <c r="I81" s="498">
        <v>0</v>
      </c>
    </row>
    <row r="82" spans="2:9">
      <c r="B82" s="198" t="s">
        <v>468</v>
      </c>
      <c r="C82" s="565">
        <v>62754.28</v>
      </c>
      <c r="D82" s="566">
        <v>1.4003195848802659E-3</v>
      </c>
      <c r="E82" s="565">
        <v>2082</v>
      </c>
      <c r="F82" s="566">
        <v>9.9049271153443572E-2</v>
      </c>
      <c r="G82" s="567">
        <v>30.630598796918814</v>
      </c>
      <c r="H82" s="565">
        <v>1943.18</v>
      </c>
      <c r="I82" s="566">
        <v>3.096489992395738E-2</v>
      </c>
    </row>
    <row r="83" spans="2:9">
      <c r="B83" s="256" t="s">
        <v>640</v>
      </c>
      <c r="C83" s="568">
        <v>52512.281000000003</v>
      </c>
      <c r="D83" s="569">
        <v>5.2520180702472199E-4</v>
      </c>
      <c r="E83" s="568">
        <v>1651</v>
      </c>
      <c r="F83" s="569">
        <v>0.11286078560628991</v>
      </c>
      <c r="G83" s="570">
        <v>31.91975377091666</v>
      </c>
      <c r="H83" s="568">
        <v>1571.8340000000001</v>
      </c>
      <c r="I83" s="569">
        <v>2.9932693268456573E-2</v>
      </c>
    </row>
    <row r="84" spans="2:9">
      <c r="B84" s="148" t="s">
        <v>641</v>
      </c>
      <c r="C84" s="572">
        <v>2698.0189999999998</v>
      </c>
      <c r="D84" s="573">
        <v>1.9999999278915389E-3</v>
      </c>
      <c r="E84" s="571">
        <v>145</v>
      </c>
      <c r="F84" s="573">
        <v>3.9689811522050061E-2</v>
      </c>
      <c r="G84" s="571">
        <v>23.320057414285699</v>
      </c>
      <c r="H84" s="571">
        <v>89.694000000000003</v>
      </c>
      <c r="I84" s="573">
        <v>3.3244391533195285E-2</v>
      </c>
    </row>
    <row r="85" spans="2:9">
      <c r="B85" s="148" t="s">
        <v>642</v>
      </c>
      <c r="C85" s="572">
        <v>5620.0429999999997</v>
      </c>
      <c r="D85" s="573">
        <v>3.1000000165941777E-3</v>
      </c>
      <c r="E85" s="571">
        <v>77</v>
      </c>
      <c r="F85" s="573">
        <v>1.6087664906960671E-2</v>
      </c>
      <c r="G85" s="571">
        <v>20.724196733333333</v>
      </c>
      <c r="H85" s="571">
        <v>86.691999999999993</v>
      </c>
      <c r="I85" s="573">
        <v>1.54255047514761E-2</v>
      </c>
    </row>
    <row r="86" spans="2:9">
      <c r="B86" s="148" t="s">
        <v>643</v>
      </c>
      <c r="C86" s="572">
        <v>206.02</v>
      </c>
      <c r="D86" s="573">
        <v>5.0999999423842349E-3</v>
      </c>
      <c r="E86" s="571">
        <v>28</v>
      </c>
      <c r="F86" s="573">
        <v>9.597726438302108E-2</v>
      </c>
      <c r="G86" s="571">
        <v>32.104623749999995</v>
      </c>
      <c r="H86" s="571">
        <v>29.555</v>
      </c>
      <c r="I86" s="573">
        <v>0.14345694592757985</v>
      </c>
    </row>
    <row r="87" spans="2:9">
      <c r="B87" s="148" t="s">
        <v>644</v>
      </c>
      <c r="C87" s="572">
        <v>800.43299999999999</v>
      </c>
      <c r="D87" s="573">
        <v>1.3821082214114107E-2</v>
      </c>
      <c r="E87" s="571">
        <v>154</v>
      </c>
      <c r="F87" s="573">
        <v>5.4463366853228196E-2</v>
      </c>
      <c r="G87" s="571">
        <v>30.271890727272716</v>
      </c>
      <c r="H87" s="571">
        <v>85.48</v>
      </c>
      <c r="I87" s="573">
        <v>0.10679219872244149</v>
      </c>
    </row>
    <row r="88" spans="2:9">
      <c r="B88" s="148" t="s">
        <v>647</v>
      </c>
      <c r="C88" s="571">
        <v>912.97400000000005</v>
      </c>
      <c r="D88" s="573">
        <v>2.6734339604304179E-2</v>
      </c>
      <c r="E88" s="571">
        <v>22</v>
      </c>
      <c r="F88" s="573">
        <v>3.0333782024011637E-2</v>
      </c>
      <c r="G88" s="571">
        <v>44.652766461538462</v>
      </c>
      <c r="H88" s="571">
        <v>76.873000000000005</v>
      </c>
      <c r="I88" s="573">
        <v>8.4200645363394791E-2</v>
      </c>
    </row>
    <row r="89" spans="2:9">
      <c r="B89" s="148" t="s">
        <v>648</v>
      </c>
      <c r="C89" s="571">
        <v>4.51</v>
      </c>
      <c r="D89" s="573">
        <v>0.21219999872283818</v>
      </c>
      <c r="E89" s="571">
        <v>4</v>
      </c>
      <c r="F89" s="573">
        <v>0.13962473238137474</v>
      </c>
      <c r="G89" s="571">
        <v>71.107554999999991</v>
      </c>
      <c r="H89" s="571">
        <v>3.052</v>
      </c>
      <c r="I89" s="573">
        <v>0.67671840354767188</v>
      </c>
    </row>
    <row r="90" spans="2:9">
      <c r="B90" s="148" t="s">
        <v>467</v>
      </c>
      <c r="C90" s="630">
        <v>0</v>
      </c>
      <c r="D90" s="630">
        <v>0</v>
      </c>
      <c r="E90" s="498">
        <v>1</v>
      </c>
      <c r="F90" s="630">
        <v>0</v>
      </c>
      <c r="G90" s="630">
        <v>0</v>
      </c>
      <c r="H90" s="630">
        <v>0</v>
      </c>
      <c r="I90" s="630">
        <v>0</v>
      </c>
    </row>
    <row r="91" spans="2:9">
      <c r="B91" s="198" t="s">
        <v>649</v>
      </c>
      <c r="C91" s="567">
        <v>148.697</v>
      </c>
      <c r="D91" s="566">
        <v>0.12246786987504792</v>
      </c>
      <c r="E91" s="565">
        <v>2514</v>
      </c>
      <c r="F91" s="566">
        <v>0.41031368817703118</v>
      </c>
      <c r="G91" s="567">
        <v>547.27619889355515</v>
      </c>
      <c r="H91" s="567">
        <v>121.01400000000001</v>
      </c>
      <c r="I91" s="566">
        <v>0.81382946528847255</v>
      </c>
    </row>
    <row r="92" spans="2:9">
      <c r="B92" s="256" t="s">
        <v>640</v>
      </c>
      <c r="C92" s="570">
        <v>10.077999999999999</v>
      </c>
      <c r="D92" s="569">
        <v>1.2386535731295895E-3</v>
      </c>
      <c r="E92" s="570">
        <v>362</v>
      </c>
      <c r="F92" s="569">
        <v>0.40123041562413181</v>
      </c>
      <c r="G92" s="570">
        <v>54.000407949999996</v>
      </c>
      <c r="H92" s="570">
        <v>1.8160000000000001</v>
      </c>
      <c r="I92" s="569">
        <v>0.1801944830323477</v>
      </c>
    </row>
    <row r="93" spans="2:9">
      <c r="B93" s="148" t="s">
        <v>641</v>
      </c>
      <c r="C93" s="571">
        <v>8.82</v>
      </c>
      <c r="D93" s="573">
        <v>2.0000086950113377E-3</v>
      </c>
      <c r="E93" s="571">
        <v>172</v>
      </c>
      <c r="F93" s="573">
        <v>0.40041722124036278</v>
      </c>
      <c r="G93" s="571">
        <v>41.854822666666671</v>
      </c>
      <c r="H93" s="571">
        <v>2.2759999999999998</v>
      </c>
      <c r="I93" s="573">
        <v>0.25804988662131517</v>
      </c>
    </row>
    <row r="94" spans="2:9">
      <c r="B94" s="148" t="s">
        <v>642</v>
      </c>
      <c r="C94" s="571">
        <v>7.9870000000000001</v>
      </c>
      <c r="D94" s="573">
        <v>3.0999873494428438E-3</v>
      </c>
      <c r="E94" s="571">
        <v>281</v>
      </c>
      <c r="F94" s="573">
        <v>0.40174784004757735</v>
      </c>
      <c r="G94" s="571">
        <v>67.484473727272729</v>
      </c>
      <c r="H94" s="571">
        <v>2.74</v>
      </c>
      <c r="I94" s="573">
        <v>0.3430574683861275</v>
      </c>
    </row>
    <row r="95" spans="2:9">
      <c r="B95" s="148" t="s">
        <v>643</v>
      </c>
      <c r="C95" s="571">
        <v>11.103</v>
      </c>
      <c r="D95" s="573">
        <v>5.1000024146627045E-3</v>
      </c>
      <c r="E95" s="571">
        <v>353</v>
      </c>
      <c r="F95" s="573">
        <v>0.40407817403314411</v>
      </c>
      <c r="G95" s="571">
        <v>52.391296272727274</v>
      </c>
      <c r="H95" s="571">
        <v>5.2489999999999997</v>
      </c>
      <c r="I95" s="573">
        <v>0.47275511123119873</v>
      </c>
    </row>
    <row r="96" spans="2:9">
      <c r="B96" s="148" t="s">
        <v>644</v>
      </c>
      <c r="C96" s="571">
        <v>48.101999999999997</v>
      </c>
      <c r="D96" s="573">
        <v>1.0724760714939089E-2</v>
      </c>
      <c r="E96" s="571">
        <v>700</v>
      </c>
      <c r="F96" s="573">
        <v>0.41086441055631789</v>
      </c>
      <c r="G96" s="571">
        <v>71.95621662500001</v>
      </c>
      <c r="H96" s="571">
        <v>43.813000000000002</v>
      </c>
      <c r="I96" s="573">
        <v>0.91083530830318915</v>
      </c>
    </row>
    <row r="97" spans="2:9">
      <c r="B97" s="148" t="s">
        <v>647</v>
      </c>
      <c r="C97" s="571">
        <v>45.804000000000002</v>
      </c>
      <c r="D97" s="573">
        <v>4.5906847958256926E-2</v>
      </c>
      <c r="E97" s="571">
        <v>503</v>
      </c>
      <c r="F97" s="573">
        <v>0.41689840058008032</v>
      </c>
      <c r="G97" s="571">
        <v>79.732692413793103</v>
      </c>
      <c r="H97" s="571">
        <v>57.692</v>
      </c>
      <c r="I97" s="573">
        <v>1.2595406514714871</v>
      </c>
    </row>
    <row r="98" spans="2:9">
      <c r="B98" s="148" t="s">
        <v>648</v>
      </c>
      <c r="C98" s="571">
        <v>1.605</v>
      </c>
      <c r="D98" s="573">
        <v>0.17601058557632399</v>
      </c>
      <c r="E98" s="571">
        <v>60</v>
      </c>
      <c r="F98" s="573">
        <v>0.4049703544735202</v>
      </c>
      <c r="G98" s="571">
        <v>94.365896571428578</v>
      </c>
      <c r="H98" s="571">
        <v>2.37</v>
      </c>
      <c r="I98" s="573">
        <v>1.4766355140186918</v>
      </c>
    </row>
    <row r="99" spans="2:9">
      <c r="B99" s="148" t="s">
        <v>467</v>
      </c>
      <c r="C99" s="571">
        <v>15.198</v>
      </c>
      <c r="D99" s="573">
        <v>1</v>
      </c>
      <c r="E99" s="571">
        <v>83</v>
      </c>
      <c r="F99" s="573">
        <v>0.41011336165482309</v>
      </c>
      <c r="G99" s="571">
        <v>85.490392666666665</v>
      </c>
      <c r="H99" s="571">
        <v>5.0579999999999998</v>
      </c>
      <c r="I99" s="573">
        <v>0.33280694828266877</v>
      </c>
    </row>
    <row r="100" spans="2:9">
      <c r="B100" s="198" t="s">
        <v>650</v>
      </c>
      <c r="C100" s="565">
        <v>1984.5219999999999</v>
      </c>
      <c r="D100" s="566">
        <v>3.402556624139214E-3</v>
      </c>
      <c r="E100" s="565">
        <v>1444</v>
      </c>
      <c r="F100" s="566">
        <v>0.37728167474400898</v>
      </c>
      <c r="G100" s="567">
        <v>72.937062509652478</v>
      </c>
      <c r="H100" s="567">
        <v>896.58899999999994</v>
      </c>
      <c r="I100" s="566">
        <v>0.45179090985133952</v>
      </c>
    </row>
    <row r="101" spans="2:9">
      <c r="B101" s="256" t="s">
        <v>640</v>
      </c>
      <c r="C101" s="568">
        <v>1072.2439999999999</v>
      </c>
      <c r="D101" s="569">
        <v>1.204065890599528E-3</v>
      </c>
      <c r="E101" s="570">
        <v>434</v>
      </c>
      <c r="F101" s="569">
        <v>0.34538910876951523</v>
      </c>
      <c r="G101" s="570">
        <v>67.680603881818186</v>
      </c>
      <c r="H101" s="570">
        <v>286.483</v>
      </c>
      <c r="I101" s="569">
        <v>0.26718079093937575</v>
      </c>
    </row>
    <row r="102" spans="2:9">
      <c r="B102" s="148" t="s">
        <v>641</v>
      </c>
      <c r="C102" s="571">
        <v>231.00899999999999</v>
      </c>
      <c r="D102" s="573">
        <v>2.000001110259773E-3</v>
      </c>
      <c r="E102" s="571">
        <v>199</v>
      </c>
      <c r="F102" s="573">
        <v>0.3451379020439031</v>
      </c>
      <c r="G102" s="571">
        <v>65.951888878787869</v>
      </c>
      <c r="H102" s="571">
        <v>81.578999999999994</v>
      </c>
      <c r="I102" s="573">
        <v>0.35314208537329711</v>
      </c>
    </row>
    <row r="103" spans="2:9">
      <c r="B103" s="148" t="s">
        <v>642</v>
      </c>
      <c r="C103" s="571">
        <v>203.113</v>
      </c>
      <c r="D103" s="573">
        <v>3.0982888822970469E-3</v>
      </c>
      <c r="E103" s="571">
        <v>301</v>
      </c>
      <c r="F103" s="573">
        <v>0.43749203282990262</v>
      </c>
      <c r="G103" s="571">
        <v>75.479189897435887</v>
      </c>
      <c r="H103" s="571">
        <v>110.71</v>
      </c>
      <c r="I103" s="573">
        <v>0.54506604697877536</v>
      </c>
    </row>
    <row r="104" spans="2:9">
      <c r="B104" s="148" t="s">
        <v>643</v>
      </c>
      <c r="C104" s="571">
        <v>404.03300000000002</v>
      </c>
      <c r="D104" s="573">
        <v>5.1000017706969479E-3</v>
      </c>
      <c r="E104" s="571">
        <v>225</v>
      </c>
      <c r="F104" s="573">
        <v>0.43941014673442519</v>
      </c>
      <c r="G104" s="571">
        <v>82.893482615384599</v>
      </c>
      <c r="H104" s="571">
        <v>337.76299999999998</v>
      </c>
      <c r="I104" s="573">
        <v>0.83597874431048935</v>
      </c>
    </row>
    <row r="105" spans="2:9">
      <c r="B105" s="148" t="s">
        <v>644</v>
      </c>
      <c r="C105" s="571">
        <v>55.796999999999997</v>
      </c>
      <c r="D105" s="573">
        <v>9.5194834810115245E-3</v>
      </c>
      <c r="E105" s="571">
        <v>185</v>
      </c>
      <c r="F105" s="573">
        <v>0.4355577393707547</v>
      </c>
      <c r="G105" s="571">
        <v>94.808835478260875</v>
      </c>
      <c r="H105" s="571">
        <v>53.569000000000003</v>
      </c>
      <c r="I105" s="573">
        <v>0.96006953778877013</v>
      </c>
    </row>
    <row r="106" spans="2:9">
      <c r="B106" s="148" t="s">
        <v>647</v>
      </c>
      <c r="C106" s="571">
        <v>16.940000000000001</v>
      </c>
      <c r="D106" s="573">
        <v>4.6661759807556082E-2</v>
      </c>
      <c r="E106" s="571">
        <v>79</v>
      </c>
      <c r="F106" s="573">
        <v>0.43470365550295165</v>
      </c>
      <c r="G106" s="571">
        <v>70.220892250000006</v>
      </c>
      <c r="H106" s="571">
        <v>25.023</v>
      </c>
      <c r="I106" s="573">
        <v>1.4771546635182997</v>
      </c>
    </row>
    <row r="107" spans="2:9">
      <c r="B107" s="148" t="s">
        <v>648</v>
      </c>
      <c r="C107" s="512">
        <v>0.49099999999999999</v>
      </c>
      <c r="D107" s="573">
        <v>0.18919999484725053</v>
      </c>
      <c r="E107" s="571">
        <v>3</v>
      </c>
      <c r="F107" s="573">
        <v>0.44000001912423625</v>
      </c>
      <c r="G107" s="571">
        <v>85.166666333333339</v>
      </c>
      <c r="H107" s="571">
        <v>1.129</v>
      </c>
      <c r="I107" s="573">
        <v>2.2993890020366599</v>
      </c>
    </row>
    <row r="108" spans="2:9">
      <c r="B108" s="148" t="s">
        <v>467</v>
      </c>
      <c r="C108" s="512">
        <v>0.89500000000000002</v>
      </c>
      <c r="D108" s="573">
        <v>1</v>
      </c>
      <c r="E108" s="571">
        <v>18</v>
      </c>
      <c r="F108" s="573">
        <v>0.41694790234636869</v>
      </c>
      <c r="G108" s="571">
        <v>65.996083200000001</v>
      </c>
      <c r="H108" s="512">
        <v>0.33300000000000002</v>
      </c>
      <c r="I108" s="573">
        <v>0.37206703910614525</v>
      </c>
    </row>
    <row r="109" spans="2:9" ht="25.5">
      <c r="B109" s="198" t="s">
        <v>651</v>
      </c>
      <c r="C109" s="565">
        <v>8.2170000000000005</v>
      </c>
      <c r="D109" s="566">
        <v>0.16441982674942193</v>
      </c>
      <c r="E109" s="565">
        <v>1889</v>
      </c>
      <c r="F109" s="566">
        <v>0.40010709542168676</v>
      </c>
      <c r="G109" s="649">
        <v>0</v>
      </c>
      <c r="H109" s="574">
        <v>3.8840000000000003</v>
      </c>
      <c r="I109" s="566">
        <v>0.47267859316052091</v>
      </c>
    </row>
    <row r="110" spans="2:9">
      <c r="B110" s="256" t="s">
        <v>640</v>
      </c>
      <c r="C110" s="575">
        <v>0.251</v>
      </c>
      <c r="D110" s="569">
        <v>1.1482373306772908E-3</v>
      </c>
      <c r="E110" s="570">
        <v>139</v>
      </c>
      <c r="F110" s="569">
        <v>0.40000000904382466</v>
      </c>
      <c r="G110" s="650">
        <v>0</v>
      </c>
      <c r="H110" s="575">
        <v>2.3E-2</v>
      </c>
      <c r="I110" s="569">
        <v>9.1633466135458169E-2</v>
      </c>
    </row>
    <row r="111" spans="2:9">
      <c r="B111" s="148" t="s">
        <v>641</v>
      </c>
      <c r="C111" s="512">
        <v>3.5000000000000003E-2</v>
      </c>
      <c r="D111" s="573">
        <v>2.0003057142857143E-3</v>
      </c>
      <c r="E111" s="571">
        <v>41</v>
      </c>
      <c r="F111" s="573">
        <v>0.4000000131428571</v>
      </c>
      <c r="G111" s="630">
        <v>0</v>
      </c>
      <c r="H111" s="512">
        <v>4.0000000000000001E-3</v>
      </c>
      <c r="I111" s="573">
        <v>0.11428571428571428</v>
      </c>
    </row>
    <row r="112" spans="2:9">
      <c r="B112" s="148" t="s">
        <v>642</v>
      </c>
      <c r="C112" s="512">
        <v>0.30499999999999999</v>
      </c>
      <c r="D112" s="573">
        <v>3.0999926885245904E-3</v>
      </c>
      <c r="E112" s="571">
        <v>99</v>
      </c>
      <c r="F112" s="573">
        <v>0.40026230524590167</v>
      </c>
      <c r="G112" s="630">
        <v>0</v>
      </c>
      <c r="H112" s="512">
        <v>5.2999999999999999E-2</v>
      </c>
      <c r="I112" s="573">
        <v>0.17377049180327869</v>
      </c>
    </row>
    <row r="113" spans="2:9">
      <c r="B113" s="148" t="s">
        <v>643</v>
      </c>
      <c r="C113" s="512">
        <v>0.252</v>
      </c>
      <c r="D113" s="573">
        <v>5.1001031349206345E-3</v>
      </c>
      <c r="E113" s="571">
        <v>122</v>
      </c>
      <c r="F113" s="573">
        <v>0.40126985865079356</v>
      </c>
      <c r="G113" s="630">
        <v>0</v>
      </c>
      <c r="H113" s="512">
        <v>5.8999999999999997E-2</v>
      </c>
      <c r="I113" s="573">
        <v>0.2341269841269841</v>
      </c>
    </row>
    <row r="114" spans="2:9">
      <c r="B114" s="148" t="s">
        <v>644</v>
      </c>
      <c r="C114" s="512">
        <v>1.4950000000000001</v>
      </c>
      <c r="D114" s="573">
        <v>1.274810110367893E-2</v>
      </c>
      <c r="E114" s="571">
        <v>398</v>
      </c>
      <c r="F114" s="573">
        <v>0.40000002458862871</v>
      </c>
      <c r="G114" s="630">
        <v>0</v>
      </c>
      <c r="H114" s="512">
        <v>0.52900000000000003</v>
      </c>
      <c r="I114" s="573">
        <v>0.35384615384615387</v>
      </c>
    </row>
    <row r="115" spans="2:9">
      <c r="B115" s="148" t="s">
        <v>647</v>
      </c>
      <c r="C115" s="512">
        <v>2.19</v>
      </c>
      <c r="D115" s="573">
        <v>5.2746090347031968E-2</v>
      </c>
      <c r="E115" s="571">
        <v>772</v>
      </c>
      <c r="F115" s="573">
        <v>0.40020090596347035</v>
      </c>
      <c r="G115" s="630">
        <v>0</v>
      </c>
      <c r="H115" s="512">
        <v>1.028</v>
      </c>
      <c r="I115" s="573">
        <v>0.46940639269406392</v>
      </c>
    </row>
    <row r="116" spans="2:9">
      <c r="B116" s="148" t="s">
        <v>648</v>
      </c>
      <c r="C116" s="512">
        <v>3.173</v>
      </c>
      <c r="D116" s="573">
        <v>0.21994214477150958</v>
      </c>
      <c r="E116" s="571">
        <v>203</v>
      </c>
      <c r="F116" s="573">
        <v>0.40001260160731167</v>
      </c>
      <c r="G116" s="630">
        <v>0</v>
      </c>
      <c r="H116" s="512">
        <v>2.12</v>
      </c>
      <c r="I116" s="573">
        <v>0.66813740939174282</v>
      </c>
    </row>
    <row r="117" spans="2:9">
      <c r="B117" s="148" t="s">
        <v>467</v>
      </c>
      <c r="C117" s="512">
        <v>0.51600000000000001</v>
      </c>
      <c r="D117" s="544">
        <v>1</v>
      </c>
      <c r="E117" s="498">
        <v>115</v>
      </c>
      <c r="F117" s="545">
        <v>0.39999997509689922</v>
      </c>
      <c r="G117" s="630">
        <v>0</v>
      </c>
      <c r="H117" s="512">
        <v>6.8000000000000005E-2</v>
      </c>
      <c r="I117" s="545">
        <v>0.13178294573643412</v>
      </c>
    </row>
    <row r="118" spans="2:9" ht="25.5">
      <c r="B118" s="198" t="s">
        <v>473</v>
      </c>
      <c r="C118" s="576">
        <v>8.3000000000000004E-2</v>
      </c>
      <c r="D118" s="566">
        <v>2.4445678795180725E-2</v>
      </c>
      <c r="E118" s="567">
        <v>25</v>
      </c>
      <c r="F118" s="566">
        <v>0.39999998542168669</v>
      </c>
      <c r="G118" s="649">
        <v>0</v>
      </c>
      <c r="H118" s="576">
        <v>4.5999999999999999E-2</v>
      </c>
      <c r="I118" s="566">
        <v>0.55421686746987953</v>
      </c>
    </row>
    <row r="119" spans="2:9">
      <c r="B119" s="256" t="s">
        <v>640</v>
      </c>
      <c r="C119" s="575">
        <v>1E-3</v>
      </c>
      <c r="D119" s="573">
        <v>9.9565999999999999E-4</v>
      </c>
      <c r="E119" s="498">
        <v>5</v>
      </c>
      <c r="F119" s="573">
        <v>0.4</v>
      </c>
      <c r="G119" s="650">
        <v>0</v>
      </c>
      <c r="H119" s="512">
        <v>0</v>
      </c>
      <c r="I119" s="630">
        <v>0</v>
      </c>
    </row>
    <row r="120" spans="2:9">
      <c r="B120" s="148" t="s">
        <v>641</v>
      </c>
      <c r="C120" s="512">
        <v>0</v>
      </c>
      <c r="D120" s="630">
        <v>0</v>
      </c>
      <c r="E120" s="630">
        <v>0</v>
      </c>
      <c r="F120" s="630">
        <v>0</v>
      </c>
      <c r="G120" s="630">
        <v>0</v>
      </c>
      <c r="H120" s="512">
        <v>0</v>
      </c>
      <c r="I120" s="630">
        <v>0</v>
      </c>
    </row>
    <row r="121" spans="2:9">
      <c r="B121" s="148" t="s">
        <v>642</v>
      </c>
      <c r="C121" s="512">
        <v>0</v>
      </c>
      <c r="D121" s="630">
        <v>0</v>
      </c>
      <c r="E121" s="498">
        <v>1</v>
      </c>
      <c r="F121" s="630">
        <v>0</v>
      </c>
      <c r="G121" s="630">
        <v>0</v>
      </c>
      <c r="H121" s="512">
        <v>0</v>
      </c>
      <c r="I121" s="630">
        <v>0</v>
      </c>
    </row>
    <row r="122" spans="2:9">
      <c r="B122" s="148" t="s">
        <v>643</v>
      </c>
      <c r="C122" s="512">
        <v>0</v>
      </c>
      <c r="D122" s="630">
        <v>0</v>
      </c>
      <c r="E122" s="571">
        <v>1</v>
      </c>
      <c r="F122" s="630">
        <v>0</v>
      </c>
      <c r="G122" s="630">
        <v>0</v>
      </c>
      <c r="H122" s="512">
        <v>0</v>
      </c>
      <c r="I122" s="630">
        <v>0</v>
      </c>
    </row>
    <row r="123" spans="2:9">
      <c r="B123" s="148" t="s">
        <v>644</v>
      </c>
      <c r="C123" s="512">
        <v>6.0000000000000001E-3</v>
      </c>
      <c r="D123" s="573">
        <v>1.499924E-2</v>
      </c>
      <c r="E123" s="571">
        <v>8</v>
      </c>
      <c r="F123" s="573">
        <v>0.4</v>
      </c>
      <c r="G123" s="630">
        <v>0</v>
      </c>
      <c r="H123" s="512">
        <v>3.0000000000000001E-3</v>
      </c>
      <c r="I123" s="573">
        <v>0.5</v>
      </c>
    </row>
    <row r="124" spans="2:9">
      <c r="B124" s="148" t="s">
        <v>647</v>
      </c>
      <c r="C124" s="512">
        <v>7.5999999999999998E-2</v>
      </c>
      <c r="D124" s="573">
        <v>2.5500003157894739E-2</v>
      </c>
      <c r="E124" s="571">
        <v>8</v>
      </c>
      <c r="F124" s="573">
        <v>0.39999998407894732</v>
      </c>
      <c r="G124" s="630">
        <v>0</v>
      </c>
      <c r="H124" s="512">
        <v>4.2999999999999997E-2</v>
      </c>
      <c r="I124" s="573">
        <v>0.56578947368421051</v>
      </c>
    </row>
    <row r="125" spans="2:9">
      <c r="B125" s="148" t="s">
        <v>648</v>
      </c>
      <c r="C125" s="512">
        <v>0</v>
      </c>
      <c r="D125" s="630">
        <v>0</v>
      </c>
      <c r="E125" s="571">
        <v>2</v>
      </c>
      <c r="F125" s="630">
        <v>0</v>
      </c>
      <c r="G125" s="630">
        <v>0</v>
      </c>
      <c r="H125" s="512">
        <v>0</v>
      </c>
      <c r="I125" s="630">
        <v>0</v>
      </c>
    </row>
    <row r="126" spans="2:9">
      <c r="B126" s="148" t="s">
        <v>467</v>
      </c>
      <c r="C126" s="512">
        <v>0</v>
      </c>
      <c r="D126" s="630">
        <v>0</v>
      </c>
      <c r="E126" s="630">
        <v>0</v>
      </c>
      <c r="F126" s="630">
        <v>0</v>
      </c>
      <c r="G126" s="630">
        <v>0</v>
      </c>
      <c r="H126" s="512">
        <v>0</v>
      </c>
      <c r="I126" s="630">
        <v>0</v>
      </c>
    </row>
    <row r="127" spans="2:9" ht="25.5">
      <c r="B127" s="210" t="s">
        <v>653</v>
      </c>
      <c r="C127" s="574">
        <v>1180.4880000000001</v>
      </c>
      <c r="D127" s="512">
        <v>0</v>
      </c>
      <c r="E127" s="577">
        <v>361</v>
      </c>
      <c r="F127" s="512">
        <v>0</v>
      </c>
      <c r="G127" s="512">
        <v>0</v>
      </c>
      <c r="H127" s="574">
        <v>1055.992</v>
      </c>
      <c r="I127" s="578">
        <v>0.89453852982834214</v>
      </c>
    </row>
    <row r="128" spans="2:9">
      <c r="B128" s="150" t="s">
        <v>477</v>
      </c>
      <c r="C128" s="145">
        <v>67229.831999999995</v>
      </c>
      <c r="D128" s="302">
        <v>2.1463839720804296E-3</v>
      </c>
      <c r="E128" s="145">
        <v>8319</v>
      </c>
      <c r="F128" s="302">
        <v>0.1071718604835129</v>
      </c>
      <c r="G128" s="668"/>
      <c r="H128" s="145">
        <v>4783.5869999999995</v>
      </c>
      <c r="I128" s="302">
        <v>7.1152743621313824E-2</v>
      </c>
    </row>
    <row r="129" spans="2:9" ht="48.75" customHeight="1">
      <c r="B129" s="743" t="s">
        <v>132</v>
      </c>
      <c r="C129" s="743"/>
      <c r="D129" s="743"/>
      <c r="E129" s="743"/>
      <c r="F129" s="743"/>
      <c r="G129" s="743"/>
      <c r="H129" s="743"/>
      <c r="I129" s="743"/>
    </row>
    <row r="130" spans="2:9" ht="13.5" thickBot="1"/>
    <row r="131" spans="2:9">
      <c r="H131" s="694" t="s">
        <v>930</v>
      </c>
      <c r="I131" s="695"/>
    </row>
    <row r="132" spans="2:9" ht="13.5" thickBot="1">
      <c r="H132" s="696"/>
      <c r="I132" s="697"/>
    </row>
  </sheetData>
  <mergeCells count="5">
    <mergeCell ref="B67:I67"/>
    <mergeCell ref="B2:I2"/>
    <mergeCell ref="B64:I64"/>
    <mergeCell ref="B129:I129"/>
    <mergeCell ref="H131:I132"/>
  </mergeCells>
  <hyperlinks>
    <hyperlink ref="H131:I132" location="'Índice de tablas'!B2" display="HOME"/>
  </hyperlinks>
  <pageMargins left="0.7" right="0.7" top="0.75" bottom="0.75" header="0.3" footer="0.3"/>
  <pageSetup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K38"/>
  <sheetViews>
    <sheetView showGridLines="0" zoomScaleNormal="100" workbookViewId="0">
      <selection activeCell="J37" sqref="J37:K38"/>
    </sheetView>
  </sheetViews>
  <sheetFormatPr baseColWidth="10" defaultColWidth="9" defaultRowHeight="12.75"/>
  <cols>
    <col min="1" max="1" width="9" style="26"/>
    <col min="2" max="2" width="43" style="26" customWidth="1"/>
    <col min="3" max="3" width="16" style="26" customWidth="1"/>
    <col min="4" max="4" width="13.6640625" style="26" customWidth="1"/>
    <col min="5" max="5" width="12.6640625" style="26" customWidth="1"/>
    <col min="6" max="6" width="17.1640625" style="26" customWidth="1"/>
    <col min="7" max="7" width="15.33203125" style="26" customWidth="1"/>
    <col min="8" max="8" width="12.6640625" style="26" customWidth="1"/>
    <col min="9" max="9" width="16.33203125" style="26" customWidth="1"/>
    <col min="10" max="10" width="16.5" style="26" customWidth="1"/>
    <col min="11" max="11" width="12.6640625" style="26" customWidth="1"/>
    <col min="12" max="16384" width="9" style="26"/>
  </cols>
  <sheetData>
    <row r="2" spans="2:11">
      <c r="B2" s="714" t="s">
        <v>823</v>
      </c>
      <c r="C2" s="714"/>
      <c r="D2" s="714"/>
      <c r="E2" s="714"/>
      <c r="F2" s="714"/>
      <c r="G2" s="714"/>
      <c r="H2" s="714"/>
      <c r="I2" s="714"/>
      <c r="J2" s="714"/>
      <c r="K2" s="714"/>
    </row>
    <row r="3" spans="2:11">
      <c r="B3" s="42"/>
      <c r="C3" s="42"/>
      <c r="D3" s="42"/>
      <c r="E3" s="42"/>
      <c r="F3" s="42"/>
      <c r="G3" s="42"/>
      <c r="H3" s="42"/>
      <c r="I3" s="42"/>
      <c r="J3" s="42"/>
      <c r="K3" s="42"/>
    </row>
    <row r="4" spans="2:11">
      <c r="B4" s="42"/>
      <c r="C4" s="42"/>
      <c r="D4" s="42"/>
      <c r="E4" s="42"/>
      <c r="F4" s="42"/>
      <c r="G4" s="42"/>
      <c r="H4" s="42"/>
      <c r="I4" s="42"/>
      <c r="J4" s="42"/>
      <c r="K4" s="42"/>
    </row>
    <row r="5" spans="2:11" s="21" customFormat="1">
      <c r="B5" s="144"/>
      <c r="C5" s="762" t="s">
        <v>824</v>
      </c>
      <c r="D5" s="761"/>
      <c r="E5" s="761"/>
      <c r="F5" s="761" t="s">
        <v>571</v>
      </c>
      <c r="G5" s="761"/>
      <c r="H5" s="761"/>
      <c r="I5" s="761" t="s">
        <v>572</v>
      </c>
      <c r="J5" s="761"/>
      <c r="K5" s="761"/>
    </row>
    <row r="6" spans="2:11">
      <c r="B6" s="452" t="s">
        <v>776</v>
      </c>
      <c r="C6" s="289" t="s">
        <v>573</v>
      </c>
      <c r="D6" s="470" t="s">
        <v>574</v>
      </c>
      <c r="E6" s="470" t="s">
        <v>575</v>
      </c>
      <c r="F6" s="470" t="s">
        <v>573</v>
      </c>
      <c r="G6" s="470" t="s">
        <v>574</v>
      </c>
      <c r="H6" s="470" t="s">
        <v>575</v>
      </c>
      <c r="I6" s="470" t="s">
        <v>573</v>
      </c>
      <c r="J6" s="470" t="s">
        <v>574</v>
      </c>
      <c r="K6" s="470" t="s">
        <v>575</v>
      </c>
    </row>
    <row r="7" spans="2:11">
      <c r="B7" s="150" t="s">
        <v>576</v>
      </c>
      <c r="C7" s="178">
        <v>788.82799999999997</v>
      </c>
      <c r="D7" s="646">
        <v>0</v>
      </c>
      <c r="E7" s="145">
        <v>788.82799999999997</v>
      </c>
      <c r="F7" s="646">
        <v>0</v>
      </c>
      <c r="G7" s="646">
        <v>0</v>
      </c>
      <c r="H7" s="646">
        <v>0</v>
      </c>
      <c r="I7" s="145">
        <v>4725.3180000000002</v>
      </c>
      <c r="J7" s="646">
        <v>0</v>
      </c>
      <c r="K7" s="145">
        <v>4725.3180000000002</v>
      </c>
    </row>
    <row r="8" spans="2:11">
      <c r="B8" s="146" t="s">
        <v>577</v>
      </c>
      <c r="C8" s="630">
        <v>0</v>
      </c>
      <c r="D8" s="630">
        <v>0</v>
      </c>
      <c r="E8" s="630">
        <v>0</v>
      </c>
      <c r="F8" s="630">
        <v>0</v>
      </c>
      <c r="G8" s="630">
        <v>0</v>
      </c>
      <c r="H8" s="630">
        <v>0</v>
      </c>
      <c r="I8" s="147">
        <v>4548.3249999999998</v>
      </c>
      <c r="J8" s="630">
        <v>0</v>
      </c>
      <c r="K8" s="147">
        <v>4548.3249999999998</v>
      </c>
    </row>
    <row r="9" spans="2:11">
      <c r="B9" s="148" t="s">
        <v>578</v>
      </c>
      <c r="C9" s="630">
        <v>0</v>
      </c>
      <c r="D9" s="630">
        <v>0</v>
      </c>
      <c r="E9" s="630">
        <v>0</v>
      </c>
      <c r="F9" s="630">
        <v>0</v>
      </c>
      <c r="G9" s="630">
        <v>0</v>
      </c>
      <c r="H9" s="630">
        <v>0</v>
      </c>
      <c r="I9" s="165">
        <v>176.99299999999999</v>
      </c>
      <c r="J9" s="630">
        <v>0</v>
      </c>
      <c r="K9" s="165">
        <v>176.99299999999999</v>
      </c>
    </row>
    <row r="10" spans="2:11">
      <c r="B10" s="148" t="s">
        <v>579</v>
      </c>
      <c r="C10" s="512">
        <v>788.82799999999997</v>
      </c>
      <c r="D10" s="630">
        <v>0</v>
      </c>
      <c r="E10" s="512">
        <v>788.82799999999997</v>
      </c>
      <c r="F10" s="630">
        <v>0</v>
      </c>
      <c r="G10" s="630">
        <v>0</v>
      </c>
      <c r="H10" s="630">
        <v>0</v>
      </c>
      <c r="I10" s="630">
        <v>0</v>
      </c>
      <c r="J10" s="630">
        <v>0</v>
      </c>
      <c r="K10" s="630">
        <v>0</v>
      </c>
    </row>
    <row r="11" spans="2:11">
      <c r="B11" s="190" t="s">
        <v>580</v>
      </c>
      <c r="C11" s="630">
        <v>0</v>
      </c>
      <c r="D11" s="630">
        <v>0</v>
      </c>
      <c r="E11" s="630">
        <v>0</v>
      </c>
      <c r="F11" s="630">
        <v>0</v>
      </c>
      <c r="G11" s="630">
        <v>0</v>
      </c>
      <c r="H11" s="630">
        <v>0</v>
      </c>
      <c r="I11" s="630">
        <v>0</v>
      </c>
      <c r="J11" s="630">
        <v>0</v>
      </c>
      <c r="K11" s="630">
        <v>0</v>
      </c>
    </row>
    <row r="12" spans="2:11">
      <c r="B12" s="150" t="s">
        <v>581</v>
      </c>
      <c r="C12" s="178">
        <v>95.585000000000008</v>
      </c>
      <c r="D12" s="145">
        <v>3722.6819999999998</v>
      </c>
      <c r="E12" s="145">
        <v>3818.2669999999998</v>
      </c>
      <c r="F12" s="646">
        <v>0</v>
      </c>
      <c r="G12" s="646">
        <v>0</v>
      </c>
      <c r="H12" s="646">
        <v>0</v>
      </c>
      <c r="I12" s="178">
        <v>312.50799999999998</v>
      </c>
      <c r="J12" s="646">
        <v>0</v>
      </c>
      <c r="K12" s="145">
        <v>312.50799999999998</v>
      </c>
    </row>
    <row r="13" spans="2:11">
      <c r="B13" s="146" t="s">
        <v>582</v>
      </c>
      <c r="C13" s="185">
        <v>53.752000000000002</v>
      </c>
      <c r="D13" s="147">
        <v>3722.6819999999998</v>
      </c>
      <c r="E13" s="147">
        <v>3776.4339999999997</v>
      </c>
      <c r="F13" s="630">
        <v>0</v>
      </c>
      <c r="G13" s="630">
        <v>0</v>
      </c>
      <c r="H13" s="630">
        <v>0</v>
      </c>
      <c r="I13" s="185">
        <v>49.792000000000002</v>
      </c>
      <c r="J13" s="630">
        <v>0</v>
      </c>
      <c r="K13" s="185">
        <v>49.792000000000002</v>
      </c>
    </row>
    <row r="14" spans="2:11">
      <c r="B14" s="148" t="s">
        <v>583</v>
      </c>
      <c r="C14" s="630">
        <v>0</v>
      </c>
      <c r="D14" s="630">
        <v>0</v>
      </c>
      <c r="E14" s="630">
        <v>0</v>
      </c>
      <c r="F14" s="630">
        <v>0</v>
      </c>
      <c r="G14" s="630">
        <v>0</v>
      </c>
      <c r="H14" s="630">
        <v>0</v>
      </c>
      <c r="I14" s="165">
        <v>1.2330000000000001</v>
      </c>
      <c r="J14" s="630">
        <v>0</v>
      </c>
      <c r="K14" s="165">
        <v>1.2330000000000001</v>
      </c>
    </row>
    <row r="15" spans="2:11" ht="25.5">
      <c r="B15" s="148" t="s">
        <v>584</v>
      </c>
      <c r="C15" s="165">
        <v>41.832999999999998</v>
      </c>
      <c r="D15" s="630">
        <v>0</v>
      </c>
      <c r="E15" s="165">
        <v>41.832999999999998</v>
      </c>
      <c r="F15" s="630">
        <v>0</v>
      </c>
      <c r="G15" s="630">
        <v>0</v>
      </c>
      <c r="H15" s="630">
        <v>0</v>
      </c>
      <c r="I15" s="630">
        <v>0</v>
      </c>
      <c r="J15" s="630">
        <v>0</v>
      </c>
      <c r="K15" s="630">
        <v>0</v>
      </c>
    </row>
    <row r="16" spans="2:11">
      <c r="B16" s="148" t="s">
        <v>585</v>
      </c>
      <c r="C16" s="630">
        <v>0</v>
      </c>
      <c r="D16" s="630">
        <v>0</v>
      </c>
      <c r="E16" s="630">
        <v>0</v>
      </c>
      <c r="F16" s="630">
        <v>0</v>
      </c>
      <c r="G16" s="630">
        <v>0</v>
      </c>
      <c r="H16" s="630">
        <v>0</v>
      </c>
      <c r="I16" s="165">
        <v>261.483</v>
      </c>
      <c r="J16" s="630">
        <v>0</v>
      </c>
      <c r="K16" s="165">
        <v>261.483</v>
      </c>
    </row>
    <row r="17" spans="2:11">
      <c r="B17" s="148" t="s">
        <v>580</v>
      </c>
      <c r="C17" s="630">
        <v>0</v>
      </c>
      <c r="D17" s="630">
        <v>0</v>
      </c>
      <c r="E17" s="630">
        <v>0</v>
      </c>
      <c r="F17" s="630">
        <v>0</v>
      </c>
      <c r="G17" s="630">
        <v>0</v>
      </c>
      <c r="H17" s="630">
        <v>0</v>
      </c>
      <c r="I17" s="630">
        <v>0</v>
      </c>
      <c r="J17" s="630">
        <v>0</v>
      </c>
      <c r="K17" s="630">
        <v>0</v>
      </c>
    </row>
    <row r="18" spans="2:11">
      <c r="B18" s="188"/>
      <c r="C18" s="250"/>
      <c r="D18" s="250"/>
      <c r="E18" s="250"/>
      <c r="F18" s="250"/>
      <c r="G18" s="250"/>
      <c r="H18" s="250"/>
      <c r="I18" s="250"/>
      <c r="J18" s="250"/>
      <c r="K18" s="250"/>
    </row>
    <row r="19" spans="2:11">
      <c r="B19" s="736" t="s">
        <v>765</v>
      </c>
      <c r="C19" s="736"/>
      <c r="D19" s="736"/>
      <c r="E19" s="736"/>
      <c r="F19" s="736"/>
      <c r="G19" s="736"/>
      <c r="H19" s="736"/>
      <c r="I19" s="736"/>
      <c r="J19" s="736"/>
      <c r="K19" s="736"/>
    </row>
    <row r="20" spans="2:11">
      <c r="B20" s="42"/>
      <c r="C20" s="42"/>
      <c r="D20" s="42"/>
      <c r="E20" s="42"/>
      <c r="F20" s="42"/>
      <c r="G20" s="42"/>
      <c r="H20" s="42"/>
      <c r="I20" s="42"/>
      <c r="J20" s="42"/>
      <c r="K20" s="42"/>
    </row>
    <row r="21" spans="2:11">
      <c r="B21" s="42"/>
      <c r="C21" s="42"/>
      <c r="D21" s="42"/>
      <c r="E21" s="42"/>
      <c r="F21" s="42"/>
      <c r="G21" s="42"/>
      <c r="H21" s="42"/>
      <c r="I21" s="42"/>
      <c r="J21" s="42"/>
      <c r="K21" s="42"/>
    </row>
    <row r="22" spans="2:11">
      <c r="B22" s="289"/>
      <c r="C22" s="762" t="s">
        <v>824</v>
      </c>
      <c r="D22" s="761"/>
      <c r="E22" s="761"/>
      <c r="F22" s="750" t="s">
        <v>571</v>
      </c>
      <c r="G22" s="750"/>
      <c r="H22" s="750"/>
      <c r="I22" s="750" t="s">
        <v>572</v>
      </c>
      <c r="J22" s="750"/>
      <c r="K22" s="750"/>
    </row>
    <row r="23" spans="2:11">
      <c r="B23" s="452" t="s">
        <v>779</v>
      </c>
      <c r="C23" s="289" t="s">
        <v>573</v>
      </c>
      <c r="D23" s="273" t="s">
        <v>574</v>
      </c>
      <c r="E23" s="273" t="s">
        <v>575</v>
      </c>
      <c r="F23" s="273" t="s">
        <v>573</v>
      </c>
      <c r="G23" s="273" t="s">
        <v>574</v>
      </c>
      <c r="H23" s="273" t="s">
        <v>575</v>
      </c>
      <c r="I23" s="273" t="s">
        <v>573</v>
      </c>
      <c r="J23" s="273" t="s">
        <v>574</v>
      </c>
      <c r="K23" s="273" t="s">
        <v>575</v>
      </c>
    </row>
    <row r="24" spans="2:11">
      <c r="B24" s="150" t="s">
        <v>576</v>
      </c>
      <c r="C24" s="646">
        <v>0</v>
      </c>
      <c r="D24" s="646">
        <v>0</v>
      </c>
      <c r="E24" s="646">
        <v>0</v>
      </c>
      <c r="F24" s="646">
        <v>0</v>
      </c>
      <c r="G24" s="646">
        <v>0</v>
      </c>
      <c r="H24" s="646">
        <v>0</v>
      </c>
      <c r="I24" s="145">
        <v>4635</v>
      </c>
      <c r="J24" s="646">
        <v>0</v>
      </c>
      <c r="K24" s="145">
        <v>4635</v>
      </c>
    </row>
    <row r="25" spans="2:11">
      <c r="B25" s="146" t="s">
        <v>577</v>
      </c>
      <c r="C25" s="630">
        <v>0</v>
      </c>
      <c r="D25" s="630">
        <v>0</v>
      </c>
      <c r="E25" s="630">
        <v>0</v>
      </c>
      <c r="F25" s="630">
        <v>0</v>
      </c>
      <c r="G25" s="630">
        <v>0</v>
      </c>
      <c r="H25" s="630">
        <v>0</v>
      </c>
      <c r="I25" s="147">
        <v>4447</v>
      </c>
      <c r="J25" s="630">
        <v>0</v>
      </c>
      <c r="K25" s="147">
        <v>4447</v>
      </c>
    </row>
    <row r="26" spans="2:11">
      <c r="B26" s="148" t="s">
        <v>578</v>
      </c>
      <c r="C26" s="630">
        <v>0</v>
      </c>
      <c r="D26" s="630">
        <v>0</v>
      </c>
      <c r="E26" s="630">
        <v>0</v>
      </c>
      <c r="F26" s="630">
        <v>0</v>
      </c>
      <c r="G26" s="630">
        <v>0</v>
      </c>
      <c r="H26" s="630">
        <v>0</v>
      </c>
      <c r="I26" s="367">
        <v>188</v>
      </c>
      <c r="J26" s="630">
        <v>0</v>
      </c>
      <c r="K26" s="367">
        <v>188</v>
      </c>
    </row>
    <row r="27" spans="2:11">
      <c r="B27" s="148" t="s">
        <v>579</v>
      </c>
      <c r="C27" s="630">
        <v>0</v>
      </c>
      <c r="D27" s="630">
        <v>0</v>
      </c>
      <c r="E27" s="630">
        <v>0</v>
      </c>
      <c r="F27" s="630">
        <v>0</v>
      </c>
      <c r="G27" s="630">
        <v>0</v>
      </c>
      <c r="H27" s="630">
        <v>0</v>
      </c>
      <c r="I27" s="630">
        <v>0</v>
      </c>
      <c r="J27" s="630">
        <v>0</v>
      </c>
      <c r="K27" s="366" t="s">
        <v>233</v>
      </c>
    </row>
    <row r="28" spans="2:11">
      <c r="B28" s="190" t="s">
        <v>580</v>
      </c>
      <c r="C28" s="630">
        <v>0</v>
      </c>
      <c r="D28" s="630">
        <v>0</v>
      </c>
      <c r="E28" s="630">
        <v>0</v>
      </c>
      <c r="F28" s="630">
        <v>0</v>
      </c>
      <c r="G28" s="630">
        <v>0</v>
      </c>
      <c r="H28" s="630">
        <v>0</v>
      </c>
      <c r="I28" s="630">
        <v>0</v>
      </c>
      <c r="J28" s="630">
        <v>0</v>
      </c>
      <c r="K28" s="167" t="s">
        <v>233</v>
      </c>
    </row>
    <row r="29" spans="2:11">
      <c r="B29" s="150" t="s">
        <v>581</v>
      </c>
      <c r="C29" s="178">
        <v>97</v>
      </c>
      <c r="D29" s="145">
        <v>2391</v>
      </c>
      <c r="E29" s="145">
        <v>2488</v>
      </c>
      <c r="F29" s="646">
        <v>0</v>
      </c>
      <c r="G29" s="646">
        <v>0</v>
      </c>
      <c r="H29" s="646">
        <v>0</v>
      </c>
      <c r="I29" s="178">
        <v>338</v>
      </c>
      <c r="J29" s="646">
        <v>0</v>
      </c>
      <c r="K29" s="178">
        <v>338</v>
      </c>
    </row>
    <row r="30" spans="2:11">
      <c r="B30" s="146" t="s">
        <v>582</v>
      </c>
      <c r="C30" s="185">
        <v>56</v>
      </c>
      <c r="D30" s="147">
        <v>2391</v>
      </c>
      <c r="E30" s="147">
        <v>2447</v>
      </c>
      <c r="F30" s="630">
        <v>0</v>
      </c>
      <c r="G30" s="630">
        <v>0</v>
      </c>
      <c r="H30" s="630">
        <v>0</v>
      </c>
      <c r="I30" s="185">
        <v>51</v>
      </c>
      <c r="J30" s="630">
        <v>0</v>
      </c>
      <c r="K30" s="185">
        <v>51</v>
      </c>
    </row>
    <row r="31" spans="2:11">
      <c r="B31" s="148" t="s">
        <v>583</v>
      </c>
      <c r="C31" s="630">
        <v>0</v>
      </c>
      <c r="D31" s="630">
        <v>0</v>
      </c>
      <c r="E31" s="630">
        <v>0</v>
      </c>
      <c r="F31" s="630">
        <v>0</v>
      </c>
      <c r="G31" s="630">
        <v>0</v>
      </c>
      <c r="H31" s="630">
        <v>0</v>
      </c>
      <c r="I31" s="367">
        <v>1</v>
      </c>
      <c r="J31" s="630">
        <v>0</v>
      </c>
      <c r="K31" s="367">
        <v>1</v>
      </c>
    </row>
    <row r="32" spans="2:11" ht="25.5">
      <c r="B32" s="148" t="s">
        <v>584</v>
      </c>
      <c r="C32" s="367">
        <v>42</v>
      </c>
      <c r="D32" s="630">
        <v>0</v>
      </c>
      <c r="E32" s="367">
        <v>42</v>
      </c>
      <c r="F32" s="630">
        <v>0</v>
      </c>
      <c r="G32" s="366" t="s">
        <v>233</v>
      </c>
      <c r="H32" s="366" t="s">
        <v>233</v>
      </c>
      <c r="I32" s="366" t="s">
        <v>233</v>
      </c>
      <c r="J32" s="630">
        <v>0</v>
      </c>
      <c r="K32" s="630">
        <v>0</v>
      </c>
    </row>
    <row r="33" spans="2:11">
      <c r="B33" s="148" t="s">
        <v>585</v>
      </c>
      <c r="C33" s="630">
        <v>0</v>
      </c>
      <c r="D33" s="630">
        <v>0</v>
      </c>
      <c r="E33" s="630">
        <v>0</v>
      </c>
      <c r="F33" s="630">
        <v>0</v>
      </c>
      <c r="G33" s="630">
        <v>0</v>
      </c>
      <c r="H33" s="630">
        <v>0</v>
      </c>
      <c r="I33" s="367">
        <v>285</v>
      </c>
      <c r="J33" s="630">
        <v>0</v>
      </c>
      <c r="K33" s="367">
        <v>285</v>
      </c>
    </row>
    <row r="34" spans="2:11">
      <c r="B34" s="148" t="s">
        <v>580</v>
      </c>
      <c r="C34" s="630">
        <v>0</v>
      </c>
      <c r="D34" s="630">
        <v>0</v>
      </c>
      <c r="E34" s="630">
        <v>0</v>
      </c>
      <c r="F34" s="630">
        <v>0</v>
      </c>
      <c r="G34" s="630">
        <v>0</v>
      </c>
      <c r="H34" s="630">
        <v>0</v>
      </c>
      <c r="I34" s="630">
        <v>0</v>
      </c>
      <c r="J34" s="630">
        <v>0</v>
      </c>
      <c r="K34" s="630">
        <v>0</v>
      </c>
    </row>
    <row r="36" spans="2:11" ht="13.5" thickBot="1"/>
    <row r="37" spans="2:11">
      <c r="J37" s="694" t="s">
        <v>930</v>
      </c>
      <c r="K37" s="695"/>
    </row>
    <row r="38" spans="2:11" ht="13.5" thickBot="1">
      <c r="J38" s="696"/>
      <c r="K38" s="697"/>
    </row>
  </sheetData>
  <mergeCells count="9">
    <mergeCell ref="J37:K38"/>
    <mergeCell ref="F22:H22"/>
    <mergeCell ref="I22:K22"/>
    <mergeCell ref="B2:K2"/>
    <mergeCell ref="F5:H5"/>
    <mergeCell ref="I5:K5"/>
    <mergeCell ref="B19:K19"/>
    <mergeCell ref="C5:E5"/>
    <mergeCell ref="C22:E22"/>
  </mergeCells>
  <hyperlinks>
    <hyperlink ref="J37:K38" location="'Índice de tablas'!B2" display="HOM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S45"/>
  <sheetViews>
    <sheetView showGridLines="0" topLeftCell="C1" zoomScale="80" zoomScaleNormal="80" workbookViewId="0">
      <selection activeCell="R44" sqref="R44:S45"/>
    </sheetView>
  </sheetViews>
  <sheetFormatPr baseColWidth="10" defaultColWidth="9" defaultRowHeight="12.75"/>
  <cols>
    <col min="1" max="1" width="9" style="26"/>
    <col min="2" max="2" width="39.1640625" style="26" customWidth="1"/>
    <col min="3" max="3" width="11.1640625" style="26" customWidth="1"/>
    <col min="4" max="4" width="15.5" style="26" customWidth="1"/>
    <col min="5" max="5" width="12.1640625" style="26" customWidth="1"/>
    <col min="6" max="6" width="16.83203125" style="26" customWidth="1"/>
    <col min="7" max="7" width="10.83203125" style="26" customWidth="1"/>
    <col min="8" max="8" width="21" style="26" customWidth="1"/>
    <col min="9" max="9" width="10.6640625" style="26" customWidth="1"/>
    <col min="10" max="10" width="10.83203125" style="26" customWidth="1"/>
    <col min="11" max="11" width="9.83203125" style="26" bestFit="1" customWidth="1"/>
    <col min="12" max="12" width="20.33203125" style="26" customWidth="1"/>
    <col min="13" max="13" width="8.83203125" style="26" bestFit="1" customWidth="1"/>
    <col min="14" max="14" width="13.5" style="26" customWidth="1"/>
    <col min="15" max="15" width="11.1640625" style="26" bestFit="1" customWidth="1"/>
    <col min="16" max="16" width="15.5" style="26" bestFit="1" customWidth="1"/>
    <col min="17" max="17" width="8.83203125" style="26" bestFit="1" customWidth="1"/>
    <col min="18" max="18" width="10.1640625" style="26" customWidth="1"/>
    <col min="19" max="19" width="11.1640625" style="26" bestFit="1" customWidth="1"/>
    <col min="20" max="16384" width="9" style="26"/>
  </cols>
  <sheetData>
    <row r="2" spans="2:19">
      <c r="B2" s="714" t="s">
        <v>825</v>
      </c>
      <c r="C2" s="714"/>
      <c r="D2" s="714"/>
      <c r="E2" s="714"/>
      <c r="F2" s="714"/>
      <c r="G2" s="714"/>
      <c r="H2" s="714"/>
      <c r="I2" s="714"/>
      <c r="J2" s="714"/>
      <c r="K2" s="714"/>
      <c r="L2" s="714"/>
      <c r="M2" s="714"/>
      <c r="N2" s="714"/>
      <c r="O2" s="714"/>
      <c r="P2" s="714"/>
      <c r="Q2" s="714"/>
      <c r="R2" s="714"/>
      <c r="S2" s="714"/>
    </row>
    <row r="3" spans="2:19">
      <c r="B3" s="42"/>
      <c r="C3" s="42"/>
      <c r="D3" s="42"/>
      <c r="E3" s="42"/>
      <c r="F3" s="42"/>
      <c r="G3" s="42"/>
      <c r="H3" s="42"/>
      <c r="I3" s="42"/>
      <c r="J3" s="42"/>
      <c r="K3" s="42"/>
      <c r="L3" s="42"/>
      <c r="M3" s="42"/>
      <c r="N3" s="42"/>
      <c r="O3" s="42"/>
      <c r="P3" s="42"/>
      <c r="Q3" s="42"/>
      <c r="R3" s="42"/>
      <c r="S3" s="42"/>
    </row>
    <row r="4" spans="2:19">
      <c r="B4" s="42"/>
      <c r="C4" s="42"/>
      <c r="D4" s="42"/>
      <c r="E4" s="42"/>
      <c r="F4" s="42"/>
      <c r="G4" s="42"/>
      <c r="H4" s="42"/>
      <c r="I4" s="42"/>
      <c r="J4" s="42"/>
      <c r="K4" s="42"/>
      <c r="L4" s="42"/>
      <c r="M4" s="42"/>
      <c r="N4" s="42"/>
      <c r="O4" s="42"/>
      <c r="P4" s="42"/>
      <c r="Q4" s="42"/>
      <c r="R4" s="42"/>
      <c r="S4" s="42"/>
    </row>
    <row r="5" spans="2:19" s="21" customFormat="1" ht="27.75" customHeight="1">
      <c r="C5" s="747" t="s">
        <v>546</v>
      </c>
      <c r="D5" s="747"/>
      <c r="E5" s="747"/>
      <c r="F5" s="747"/>
      <c r="G5" s="747"/>
      <c r="H5" s="747" t="s">
        <v>547</v>
      </c>
      <c r="I5" s="747"/>
      <c r="J5" s="747"/>
      <c r="K5" s="747"/>
      <c r="L5" s="747" t="s">
        <v>548</v>
      </c>
      <c r="M5" s="747"/>
      <c r="N5" s="747"/>
      <c r="O5" s="468"/>
      <c r="P5" s="747" t="s">
        <v>549</v>
      </c>
      <c r="Q5" s="747"/>
      <c r="R5" s="747"/>
      <c r="S5" s="747"/>
    </row>
    <row r="6" spans="2:19" ht="38.25">
      <c r="B6" s="452" t="s">
        <v>776</v>
      </c>
      <c r="C6" s="272" t="s">
        <v>550</v>
      </c>
      <c r="D6" s="18" t="s">
        <v>551</v>
      </c>
      <c r="E6" s="18" t="s">
        <v>552</v>
      </c>
      <c r="F6" s="18" t="s">
        <v>553</v>
      </c>
      <c r="G6" s="41" t="s">
        <v>554</v>
      </c>
      <c r="H6" s="41" t="s">
        <v>555</v>
      </c>
      <c r="I6" s="272" t="s">
        <v>556</v>
      </c>
      <c r="J6" s="273" t="s">
        <v>557</v>
      </c>
      <c r="K6" s="274">
        <v>12.5</v>
      </c>
      <c r="L6" s="41" t="s">
        <v>555</v>
      </c>
      <c r="M6" s="272" t="s">
        <v>556</v>
      </c>
      <c r="N6" s="273" t="s">
        <v>557</v>
      </c>
      <c r="O6" s="274">
        <v>12.5</v>
      </c>
      <c r="P6" s="41" t="s">
        <v>555</v>
      </c>
      <c r="Q6" s="272" t="s">
        <v>556</v>
      </c>
      <c r="R6" s="273" t="s">
        <v>557</v>
      </c>
      <c r="S6" s="274">
        <v>12.5</v>
      </c>
    </row>
    <row r="7" spans="2:19">
      <c r="B7" s="150" t="s">
        <v>558</v>
      </c>
      <c r="C7" s="145">
        <v>4395.3649999999998</v>
      </c>
      <c r="D7" s="145">
        <v>32.820999999999998</v>
      </c>
      <c r="E7" s="646">
        <v>0</v>
      </c>
      <c r="F7" s="178">
        <v>0.57599999999999996</v>
      </c>
      <c r="G7" s="178">
        <v>178.33300000000003</v>
      </c>
      <c r="H7" s="145">
        <v>4428.7620000000006</v>
      </c>
      <c r="I7" s="646">
        <v>0</v>
      </c>
      <c r="J7" s="646">
        <v>0</v>
      </c>
      <c r="K7" s="178">
        <v>178.33300000000003</v>
      </c>
      <c r="L7" s="178">
        <v>290.76</v>
      </c>
      <c r="M7" s="646">
        <v>0</v>
      </c>
      <c r="N7" s="646">
        <v>0</v>
      </c>
      <c r="O7" s="178">
        <v>887.93900000000008</v>
      </c>
      <c r="P7" s="518">
        <v>23.2608</v>
      </c>
      <c r="Q7" s="646">
        <v>0</v>
      </c>
      <c r="R7" s="646">
        <v>0</v>
      </c>
      <c r="S7" s="518">
        <v>71.035120000000006</v>
      </c>
    </row>
    <row r="8" spans="2:19">
      <c r="B8" s="276" t="s">
        <v>559</v>
      </c>
      <c r="C8" s="515">
        <v>751.255</v>
      </c>
      <c r="D8" s="515">
        <v>32.820999999999998</v>
      </c>
      <c r="E8" s="278" t="s">
        <v>14</v>
      </c>
      <c r="F8" s="278">
        <v>0.57599999999999996</v>
      </c>
      <c r="G8" s="278">
        <v>99.76100000000001</v>
      </c>
      <c r="H8" s="278">
        <v>784.65200000000004</v>
      </c>
      <c r="I8" s="649">
        <v>0</v>
      </c>
      <c r="J8" s="649">
        <v>0</v>
      </c>
      <c r="K8" s="278">
        <v>99.76100000000001</v>
      </c>
      <c r="L8" s="278">
        <v>85.832000000000008</v>
      </c>
      <c r="M8" s="649">
        <v>0</v>
      </c>
      <c r="N8" s="649">
        <v>0</v>
      </c>
      <c r="O8" s="278">
        <v>93.215000000000003</v>
      </c>
      <c r="P8" s="278">
        <v>6.8665600000000007</v>
      </c>
      <c r="Q8" s="649">
        <v>0</v>
      </c>
      <c r="R8" s="649">
        <v>0</v>
      </c>
      <c r="S8" s="278">
        <v>7.4572000000000003</v>
      </c>
    </row>
    <row r="9" spans="2:19">
      <c r="B9" s="256" t="s">
        <v>560</v>
      </c>
      <c r="C9" s="516">
        <v>751.255</v>
      </c>
      <c r="D9" s="516">
        <v>32.820999999999998</v>
      </c>
      <c r="E9" s="630">
        <v>0</v>
      </c>
      <c r="F9" s="513">
        <v>0.57599999999999996</v>
      </c>
      <c r="G9" s="204">
        <v>99.76100000000001</v>
      </c>
      <c r="H9" s="204">
        <v>784.65200000000004</v>
      </c>
      <c r="I9" s="650">
        <v>0</v>
      </c>
      <c r="J9" s="650">
        <v>0</v>
      </c>
      <c r="K9" s="204">
        <v>99.76100000000001</v>
      </c>
      <c r="L9" s="513">
        <v>85.832000000000008</v>
      </c>
      <c r="M9" s="650">
        <v>0</v>
      </c>
      <c r="N9" s="650">
        <v>0</v>
      </c>
      <c r="O9" s="204">
        <v>93.215000000000003</v>
      </c>
      <c r="P9" s="513">
        <v>6.8665600000000007</v>
      </c>
      <c r="Q9" s="650">
        <v>0</v>
      </c>
      <c r="R9" s="650">
        <v>0</v>
      </c>
      <c r="S9" s="516">
        <v>7.4572000000000003</v>
      </c>
    </row>
    <row r="10" spans="2:19">
      <c r="B10" s="148" t="s">
        <v>561</v>
      </c>
      <c r="C10" s="513">
        <v>751.255</v>
      </c>
      <c r="D10" s="513">
        <v>32.820999999999998</v>
      </c>
      <c r="E10" s="630">
        <v>0</v>
      </c>
      <c r="F10" s="513">
        <v>0.501</v>
      </c>
      <c r="G10" s="513">
        <v>4.2510000000000003</v>
      </c>
      <c r="H10" s="513">
        <v>784.577</v>
      </c>
      <c r="I10" s="630">
        <v>0</v>
      </c>
      <c r="J10" s="630">
        <v>0</v>
      </c>
      <c r="K10" s="513">
        <v>4.2510000000000003</v>
      </c>
      <c r="L10" s="513">
        <v>85.816000000000003</v>
      </c>
      <c r="M10" s="630">
        <v>0</v>
      </c>
      <c r="N10" s="630">
        <v>0</v>
      </c>
      <c r="O10" s="513">
        <v>28.158000000000001</v>
      </c>
      <c r="P10" s="513">
        <v>6.8652800000000003</v>
      </c>
      <c r="Q10" s="630">
        <v>0</v>
      </c>
      <c r="R10" s="630">
        <v>0</v>
      </c>
      <c r="S10" s="513">
        <v>2.25264</v>
      </c>
    </row>
    <row r="11" spans="2:19">
      <c r="B11" s="148" t="s">
        <v>562</v>
      </c>
      <c r="C11" s="630">
        <v>0</v>
      </c>
      <c r="D11" s="630">
        <v>0</v>
      </c>
      <c r="E11" s="630">
        <v>0</v>
      </c>
      <c r="F11" s="630">
        <v>0</v>
      </c>
      <c r="G11" s="495">
        <v>95.51</v>
      </c>
      <c r="H11" s="630">
        <v>0</v>
      </c>
      <c r="I11" s="630">
        <v>0</v>
      </c>
      <c r="J11" s="630">
        <v>0</v>
      </c>
      <c r="K11" s="495">
        <v>95.51</v>
      </c>
      <c r="L11" s="630">
        <v>0</v>
      </c>
      <c r="M11" s="630">
        <v>0</v>
      </c>
      <c r="N11" s="630">
        <v>0</v>
      </c>
      <c r="O11" s="495">
        <v>65.057000000000002</v>
      </c>
      <c r="P11" s="630">
        <v>0</v>
      </c>
      <c r="Q11" s="630">
        <v>0</v>
      </c>
      <c r="R11" s="630">
        <v>0</v>
      </c>
      <c r="S11" s="513">
        <v>5.2045599999999999</v>
      </c>
    </row>
    <row r="12" spans="2:19">
      <c r="B12" s="148" t="s">
        <v>563</v>
      </c>
      <c r="C12" s="630">
        <v>0</v>
      </c>
      <c r="D12" s="630">
        <v>0</v>
      </c>
      <c r="E12" s="630">
        <v>0</v>
      </c>
      <c r="F12" s="630">
        <v>0</v>
      </c>
      <c r="G12" s="630">
        <v>0</v>
      </c>
      <c r="H12" s="630">
        <v>0</v>
      </c>
      <c r="I12" s="630">
        <v>0</v>
      </c>
      <c r="J12" s="630">
        <v>0</v>
      </c>
      <c r="K12" s="630">
        <v>0</v>
      </c>
      <c r="L12" s="630">
        <v>0</v>
      </c>
      <c r="M12" s="630">
        <v>0</v>
      </c>
      <c r="N12" s="630">
        <v>0</v>
      </c>
      <c r="O12" s="630">
        <v>0</v>
      </c>
      <c r="P12" s="630">
        <v>0</v>
      </c>
      <c r="Q12" s="630">
        <v>0</v>
      </c>
      <c r="R12" s="630">
        <v>0</v>
      </c>
      <c r="S12" s="630">
        <v>0</v>
      </c>
    </row>
    <row r="13" spans="2:19">
      <c r="B13" s="148" t="s">
        <v>564</v>
      </c>
      <c r="C13" s="630">
        <v>0</v>
      </c>
      <c r="D13" s="630">
        <v>0</v>
      </c>
      <c r="E13" s="630">
        <v>0</v>
      </c>
      <c r="F13" s="630">
        <v>0</v>
      </c>
      <c r="G13" s="630">
        <v>0</v>
      </c>
      <c r="H13" s="630">
        <v>0</v>
      </c>
      <c r="I13" s="630">
        <v>0</v>
      </c>
      <c r="J13" s="630">
        <v>0</v>
      </c>
      <c r="K13" s="630">
        <v>0</v>
      </c>
      <c r="L13" s="630">
        <v>0</v>
      </c>
      <c r="M13" s="630">
        <v>0</v>
      </c>
      <c r="N13" s="630">
        <v>0</v>
      </c>
      <c r="O13" s="630">
        <v>0</v>
      </c>
      <c r="P13" s="630">
        <v>0</v>
      </c>
      <c r="Q13" s="630">
        <v>0</v>
      </c>
      <c r="R13" s="630">
        <v>0</v>
      </c>
      <c r="S13" s="630">
        <v>0</v>
      </c>
    </row>
    <row r="14" spans="2:19">
      <c r="B14" s="148" t="s">
        <v>565</v>
      </c>
      <c r="C14" s="630">
        <v>0</v>
      </c>
      <c r="D14" s="630">
        <v>0</v>
      </c>
      <c r="E14" s="630">
        <v>0</v>
      </c>
      <c r="F14" s="630">
        <v>0</v>
      </c>
      <c r="G14" s="630">
        <v>0</v>
      </c>
      <c r="H14" s="630">
        <v>0</v>
      </c>
      <c r="I14" s="630">
        <v>0</v>
      </c>
      <c r="J14" s="630">
        <v>0</v>
      </c>
      <c r="K14" s="630">
        <v>0</v>
      </c>
      <c r="L14" s="630">
        <v>0</v>
      </c>
      <c r="M14" s="630">
        <v>0</v>
      </c>
      <c r="N14" s="630">
        <v>0</v>
      </c>
      <c r="O14" s="630">
        <v>0</v>
      </c>
      <c r="P14" s="630">
        <v>0</v>
      </c>
      <c r="Q14" s="630">
        <v>0</v>
      </c>
      <c r="R14" s="630">
        <v>0</v>
      </c>
      <c r="S14" s="630">
        <v>0</v>
      </c>
    </row>
    <row r="15" spans="2:19">
      <c r="B15" s="198" t="s">
        <v>566</v>
      </c>
      <c r="C15" s="199">
        <v>3644.11</v>
      </c>
      <c r="D15" s="649">
        <v>0</v>
      </c>
      <c r="E15" s="649">
        <v>0</v>
      </c>
      <c r="F15" s="649">
        <v>0</v>
      </c>
      <c r="G15" s="200">
        <v>78.572000000000003</v>
      </c>
      <c r="H15" s="199">
        <v>3644.11</v>
      </c>
      <c r="I15" s="649">
        <v>0</v>
      </c>
      <c r="J15" s="649">
        <v>0</v>
      </c>
      <c r="K15" s="200">
        <v>78.572000000000003</v>
      </c>
      <c r="L15" s="200">
        <v>204.928</v>
      </c>
      <c r="M15" s="649">
        <v>0</v>
      </c>
      <c r="N15" s="649">
        <v>0</v>
      </c>
      <c r="O15" s="200">
        <v>794.72400000000005</v>
      </c>
      <c r="P15" s="517">
        <v>16.39424</v>
      </c>
      <c r="Q15" s="649">
        <v>0</v>
      </c>
      <c r="R15" s="649">
        <v>0</v>
      </c>
      <c r="S15" s="517">
        <v>63.577920000000006</v>
      </c>
    </row>
    <row r="16" spans="2:19">
      <c r="B16" s="256" t="s">
        <v>560</v>
      </c>
      <c r="C16" s="203">
        <v>3644.11</v>
      </c>
      <c r="D16" s="650">
        <v>0</v>
      </c>
      <c r="E16" s="650">
        <v>0</v>
      </c>
      <c r="F16" s="650">
        <v>0</v>
      </c>
      <c r="G16" s="204">
        <v>78.572000000000003</v>
      </c>
      <c r="H16" s="203">
        <v>3644.11</v>
      </c>
      <c r="I16" s="650">
        <v>0</v>
      </c>
      <c r="J16" s="650">
        <v>0</v>
      </c>
      <c r="K16" s="204">
        <v>78.572000000000003</v>
      </c>
      <c r="L16" s="204">
        <v>204.928</v>
      </c>
      <c r="M16" s="650">
        <v>0</v>
      </c>
      <c r="N16" s="650">
        <v>0</v>
      </c>
      <c r="O16" s="204">
        <v>794.72400000000005</v>
      </c>
      <c r="P16" s="516">
        <v>16.39424</v>
      </c>
      <c r="Q16" s="650">
        <v>0</v>
      </c>
      <c r="R16" s="650">
        <v>0</v>
      </c>
      <c r="S16" s="516">
        <v>63.577920000000006</v>
      </c>
    </row>
    <row r="17" spans="2:19">
      <c r="B17" s="148" t="s">
        <v>561</v>
      </c>
      <c r="C17" s="630">
        <v>0</v>
      </c>
      <c r="D17" s="630">
        <v>0</v>
      </c>
      <c r="E17" s="630">
        <v>0</v>
      </c>
      <c r="F17" s="630">
        <v>0</v>
      </c>
      <c r="G17" s="630">
        <v>0</v>
      </c>
      <c r="H17" s="630">
        <v>0</v>
      </c>
      <c r="I17" s="630">
        <v>0</v>
      </c>
      <c r="J17" s="630">
        <v>0</v>
      </c>
      <c r="K17" s="630">
        <v>0</v>
      </c>
      <c r="L17" s="630">
        <v>0</v>
      </c>
      <c r="M17" s="630">
        <v>0</v>
      </c>
      <c r="N17" s="630">
        <v>0</v>
      </c>
      <c r="O17" s="630">
        <v>0</v>
      </c>
      <c r="P17" s="630">
        <v>0</v>
      </c>
      <c r="Q17" s="630">
        <v>0</v>
      </c>
      <c r="R17" s="630">
        <v>0</v>
      </c>
      <c r="S17" s="630">
        <v>0</v>
      </c>
    </row>
    <row r="18" spans="2:19">
      <c r="B18" s="148" t="s">
        <v>562</v>
      </c>
      <c r="C18" s="494">
        <v>3644.11</v>
      </c>
      <c r="D18" s="630">
        <v>0</v>
      </c>
      <c r="E18" s="630">
        <v>0</v>
      </c>
      <c r="F18" s="630">
        <v>0</v>
      </c>
      <c r="G18" s="495">
        <v>78.572000000000003</v>
      </c>
      <c r="H18" s="494">
        <v>3644.11</v>
      </c>
      <c r="I18" s="630">
        <v>0</v>
      </c>
      <c r="J18" s="630">
        <v>0</v>
      </c>
      <c r="K18" s="495">
        <v>78.572000000000003</v>
      </c>
      <c r="L18" s="495">
        <v>204.928</v>
      </c>
      <c r="M18" s="630">
        <v>0</v>
      </c>
      <c r="N18" s="630">
        <v>0</v>
      </c>
      <c r="O18" s="495">
        <v>794.72400000000005</v>
      </c>
      <c r="P18" s="513">
        <v>16.39424</v>
      </c>
      <c r="Q18" s="630">
        <v>0</v>
      </c>
      <c r="R18" s="630">
        <v>0</v>
      </c>
      <c r="S18" s="513">
        <v>63.577920000000006</v>
      </c>
    </row>
    <row r="19" spans="2:19">
      <c r="B19" s="148" t="s">
        <v>563</v>
      </c>
      <c r="C19" s="630">
        <v>0</v>
      </c>
      <c r="D19" s="630">
        <v>0</v>
      </c>
      <c r="E19" s="630">
        <v>0</v>
      </c>
      <c r="F19" s="630">
        <v>0</v>
      </c>
      <c r="G19" s="630">
        <v>0</v>
      </c>
      <c r="H19" s="630">
        <v>0</v>
      </c>
      <c r="I19" s="630">
        <v>0</v>
      </c>
      <c r="J19" s="630">
        <v>0</v>
      </c>
      <c r="K19" s="630">
        <v>0</v>
      </c>
      <c r="L19" s="630">
        <v>0</v>
      </c>
      <c r="M19" s="630">
        <v>0</v>
      </c>
      <c r="N19" s="630">
        <v>0</v>
      </c>
      <c r="O19" s="630">
        <v>0</v>
      </c>
      <c r="P19" s="630">
        <v>0</v>
      </c>
      <c r="Q19" s="630">
        <v>0</v>
      </c>
      <c r="R19" s="630">
        <v>0</v>
      </c>
      <c r="S19" s="630">
        <v>0</v>
      </c>
    </row>
    <row r="20" spans="2:19">
      <c r="B20" s="148" t="s">
        <v>564</v>
      </c>
      <c r="C20" s="630">
        <v>0</v>
      </c>
      <c r="D20" s="630">
        <v>0</v>
      </c>
      <c r="E20" s="630">
        <v>0</v>
      </c>
      <c r="F20" s="630">
        <v>0</v>
      </c>
      <c r="G20" s="630">
        <v>0</v>
      </c>
      <c r="H20" s="630">
        <v>0</v>
      </c>
      <c r="I20" s="630">
        <v>0</v>
      </c>
      <c r="J20" s="630">
        <v>0</v>
      </c>
      <c r="K20" s="630">
        <v>0</v>
      </c>
      <c r="L20" s="630">
        <v>0</v>
      </c>
      <c r="M20" s="630">
        <v>0</v>
      </c>
      <c r="N20" s="630">
        <v>0</v>
      </c>
      <c r="O20" s="630">
        <v>0</v>
      </c>
      <c r="P20" s="630">
        <v>0</v>
      </c>
      <c r="Q20" s="630">
        <v>0</v>
      </c>
      <c r="R20" s="630">
        <v>0</v>
      </c>
      <c r="S20" s="630">
        <v>0</v>
      </c>
    </row>
    <row r="21" spans="2:19">
      <c r="B21" s="148" t="s">
        <v>565</v>
      </c>
      <c r="C21" s="630">
        <v>0</v>
      </c>
      <c r="D21" s="630">
        <v>0</v>
      </c>
      <c r="E21" s="630">
        <v>0</v>
      </c>
      <c r="F21" s="630">
        <v>0</v>
      </c>
      <c r="G21" s="630">
        <v>0</v>
      </c>
      <c r="H21" s="630">
        <v>0</v>
      </c>
      <c r="I21" s="630">
        <v>0</v>
      </c>
      <c r="J21" s="630">
        <v>0</v>
      </c>
      <c r="K21" s="630">
        <v>0</v>
      </c>
      <c r="L21" s="630">
        <v>0</v>
      </c>
      <c r="M21" s="630">
        <v>0</v>
      </c>
      <c r="N21" s="630">
        <v>0</v>
      </c>
      <c r="O21" s="630">
        <v>0</v>
      </c>
      <c r="P21" s="630">
        <v>0</v>
      </c>
      <c r="Q21" s="630">
        <v>0</v>
      </c>
      <c r="R21" s="630">
        <v>0</v>
      </c>
      <c r="S21" s="630">
        <v>0</v>
      </c>
    </row>
    <row r="22" spans="2:19">
      <c r="B22" s="188"/>
      <c r="C22" s="250"/>
      <c r="D22" s="250"/>
      <c r="E22" s="250"/>
      <c r="F22" s="250"/>
      <c r="G22" s="250"/>
      <c r="H22" s="250"/>
      <c r="I22" s="250"/>
      <c r="J22" s="250"/>
      <c r="K22" s="250"/>
      <c r="L22" s="250"/>
      <c r="M22" s="250"/>
      <c r="N22" s="250"/>
      <c r="O22" s="250"/>
      <c r="P22" s="250"/>
      <c r="Q22" s="250"/>
      <c r="R22" s="250"/>
      <c r="S22" s="250"/>
    </row>
    <row r="23" spans="2:19">
      <c r="B23" s="736" t="s">
        <v>766</v>
      </c>
      <c r="C23" s="736"/>
      <c r="D23" s="736"/>
      <c r="E23" s="736"/>
      <c r="F23" s="736"/>
      <c r="G23" s="736"/>
      <c r="H23" s="736"/>
      <c r="I23" s="736"/>
      <c r="J23" s="736"/>
      <c r="K23" s="736"/>
      <c r="L23" s="736"/>
      <c r="M23" s="736"/>
      <c r="N23" s="736"/>
      <c r="O23" s="736"/>
      <c r="P23" s="736"/>
      <c r="Q23" s="736"/>
      <c r="R23" s="736"/>
      <c r="S23" s="736"/>
    </row>
    <row r="24" spans="2:19">
      <c r="B24" s="240"/>
      <c r="C24" s="240"/>
      <c r="D24" s="240"/>
      <c r="E24" s="240"/>
      <c r="F24" s="240"/>
      <c r="G24" s="240"/>
      <c r="H24" s="240"/>
      <c r="I24" s="240"/>
      <c r="J24" s="240"/>
      <c r="K24" s="240"/>
      <c r="L24" s="240"/>
      <c r="M24" s="240"/>
      <c r="N24" s="240"/>
      <c r="O24" s="240"/>
      <c r="P24" s="240"/>
      <c r="Q24" s="240"/>
      <c r="R24" s="240"/>
      <c r="S24" s="240"/>
    </row>
    <row r="25" spans="2:19">
      <c r="B25" s="240"/>
      <c r="C25" s="240"/>
      <c r="D25" s="240"/>
      <c r="E25" s="240"/>
      <c r="F25" s="240"/>
      <c r="G25" s="240"/>
      <c r="H25" s="240"/>
      <c r="I25" s="240"/>
      <c r="J25" s="240"/>
      <c r="K25" s="240"/>
      <c r="L25" s="240"/>
      <c r="M25" s="240"/>
      <c r="N25" s="240"/>
      <c r="O25" s="240"/>
      <c r="P25" s="240"/>
      <c r="Q25" s="240"/>
      <c r="R25" s="240"/>
      <c r="S25" s="240"/>
    </row>
    <row r="26" spans="2:19" ht="28.5" customHeight="1">
      <c r="C26" s="747" t="s">
        <v>546</v>
      </c>
      <c r="D26" s="747"/>
      <c r="E26" s="747"/>
      <c r="F26" s="747"/>
      <c r="G26" s="747"/>
      <c r="H26" s="747" t="s">
        <v>547</v>
      </c>
      <c r="I26" s="747"/>
      <c r="J26" s="747"/>
      <c r="K26" s="747"/>
      <c r="L26" s="747" t="s">
        <v>548</v>
      </c>
      <c r="M26" s="747"/>
      <c r="N26" s="747"/>
      <c r="O26" s="468"/>
      <c r="P26" s="747" t="s">
        <v>549</v>
      </c>
      <c r="Q26" s="747"/>
      <c r="R26" s="747"/>
      <c r="S26" s="747"/>
    </row>
    <row r="27" spans="2:19" ht="38.25">
      <c r="B27" s="452" t="s">
        <v>779</v>
      </c>
      <c r="C27" s="272" t="s">
        <v>550</v>
      </c>
      <c r="D27" s="18" t="s">
        <v>551</v>
      </c>
      <c r="E27" s="18" t="s">
        <v>552</v>
      </c>
      <c r="F27" s="18" t="s">
        <v>553</v>
      </c>
      <c r="G27" s="41" t="s">
        <v>554</v>
      </c>
      <c r="H27" s="41" t="s">
        <v>555</v>
      </c>
      <c r="I27" s="272" t="s">
        <v>556</v>
      </c>
      <c r="J27" s="273" t="s">
        <v>557</v>
      </c>
      <c r="K27" s="274">
        <v>12.5</v>
      </c>
      <c r="L27" s="41" t="s">
        <v>555</v>
      </c>
      <c r="M27" s="272" t="s">
        <v>556</v>
      </c>
      <c r="N27" s="273" t="s">
        <v>557</v>
      </c>
      <c r="O27" s="274">
        <v>12.5</v>
      </c>
      <c r="P27" s="41" t="s">
        <v>555</v>
      </c>
      <c r="Q27" s="272" t="s">
        <v>556</v>
      </c>
      <c r="R27" s="273" t="s">
        <v>557</v>
      </c>
      <c r="S27" s="274">
        <v>12.5</v>
      </c>
    </row>
    <row r="28" spans="2:19">
      <c r="B28" s="150" t="s">
        <v>558</v>
      </c>
      <c r="C28" s="145">
        <v>2343</v>
      </c>
      <c r="D28" s="646">
        <v>0</v>
      </c>
      <c r="E28" s="178">
        <v>2</v>
      </c>
      <c r="F28" s="178">
        <v>0</v>
      </c>
      <c r="G28" s="178">
        <v>143</v>
      </c>
      <c r="H28" s="145">
        <v>2346</v>
      </c>
      <c r="I28" s="646">
        <v>0</v>
      </c>
      <c r="J28" s="646">
        <v>0</v>
      </c>
      <c r="K28" s="178">
        <v>143</v>
      </c>
      <c r="L28" s="178">
        <v>132</v>
      </c>
      <c r="M28" s="646">
        <v>0</v>
      </c>
      <c r="N28" s="646">
        <v>0</v>
      </c>
      <c r="O28" s="178">
        <v>549</v>
      </c>
      <c r="P28" s="275">
        <v>11</v>
      </c>
      <c r="Q28" s="646">
        <v>0</v>
      </c>
      <c r="R28" s="646">
        <v>0</v>
      </c>
      <c r="S28" s="275">
        <v>44</v>
      </c>
    </row>
    <row r="29" spans="2:19">
      <c r="B29" s="276" t="s">
        <v>559</v>
      </c>
      <c r="C29" s="649">
        <v>0</v>
      </c>
      <c r="D29" s="649">
        <v>0</v>
      </c>
      <c r="E29" s="278">
        <v>2</v>
      </c>
      <c r="F29" s="278">
        <v>0</v>
      </c>
      <c r="G29" s="278">
        <v>95</v>
      </c>
      <c r="H29" s="278">
        <v>2</v>
      </c>
      <c r="I29" s="649">
        <v>0</v>
      </c>
      <c r="J29" s="649">
        <v>0</v>
      </c>
      <c r="K29" s="278">
        <v>95</v>
      </c>
      <c r="L29" s="278">
        <v>0</v>
      </c>
      <c r="M29" s="649">
        <v>0</v>
      </c>
      <c r="N29" s="649">
        <v>0</v>
      </c>
      <c r="O29" s="278">
        <v>72</v>
      </c>
      <c r="P29" s="649">
        <v>0</v>
      </c>
      <c r="Q29" s="649">
        <v>0</v>
      </c>
      <c r="R29" s="649">
        <v>0</v>
      </c>
      <c r="S29" s="278">
        <v>6</v>
      </c>
    </row>
    <row r="30" spans="2:19">
      <c r="B30" s="256" t="s">
        <v>560</v>
      </c>
      <c r="C30" s="650">
        <v>0</v>
      </c>
      <c r="D30" s="650">
        <v>0</v>
      </c>
      <c r="E30" s="204">
        <v>2</v>
      </c>
      <c r="F30" s="366">
        <v>0</v>
      </c>
      <c r="G30" s="204">
        <v>95</v>
      </c>
      <c r="H30" s="204">
        <v>2</v>
      </c>
      <c r="I30" s="650">
        <v>0</v>
      </c>
      <c r="J30" s="650">
        <v>0</v>
      </c>
      <c r="K30" s="204">
        <v>95</v>
      </c>
      <c r="L30" s="366">
        <v>0</v>
      </c>
      <c r="M30" s="650">
        <v>0</v>
      </c>
      <c r="N30" s="650">
        <v>0</v>
      </c>
      <c r="O30" s="204">
        <v>72</v>
      </c>
      <c r="P30" s="650">
        <v>0</v>
      </c>
      <c r="Q30" s="650">
        <v>0</v>
      </c>
      <c r="R30" s="650">
        <v>0</v>
      </c>
      <c r="S30" s="209">
        <v>6</v>
      </c>
    </row>
    <row r="31" spans="2:19">
      <c r="B31" s="148" t="s">
        <v>561</v>
      </c>
      <c r="C31" s="630">
        <v>0</v>
      </c>
      <c r="D31" s="630">
        <v>0</v>
      </c>
      <c r="E31" s="366" t="s">
        <v>233</v>
      </c>
      <c r="F31" s="630">
        <v>0</v>
      </c>
      <c r="G31" s="630">
        <v>0</v>
      </c>
      <c r="H31" s="366" t="s">
        <v>233</v>
      </c>
      <c r="I31" s="630">
        <v>0</v>
      </c>
      <c r="J31" s="630">
        <v>0</v>
      </c>
      <c r="K31" s="630">
        <v>0</v>
      </c>
      <c r="L31" s="630">
        <v>0</v>
      </c>
      <c r="M31" s="630">
        <v>0</v>
      </c>
      <c r="N31" s="630">
        <v>0</v>
      </c>
      <c r="O31" s="630">
        <v>0</v>
      </c>
      <c r="P31" s="630">
        <v>0</v>
      </c>
      <c r="Q31" s="630">
        <v>0</v>
      </c>
      <c r="R31" s="630">
        <v>0</v>
      </c>
      <c r="S31" s="630">
        <v>0</v>
      </c>
    </row>
    <row r="32" spans="2:19">
      <c r="B32" s="148" t="s">
        <v>562</v>
      </c>
      <c r="C32" s="630">
        <v>0</v>
      </c>
      <c r="D32" s="630">
        <v>0</v>
      </c>
      <c r="E32" s="367">
        <v>2</v>
      </c>
      <c r="F32" s="366">
        <v>0</v>
      </c>
      <c r="G32" s="367">
        <v>95</v>
      </c>
      <c r="H32" s="367">
        <v>2</v>
      </c>
      <c r="I32" s="630">
        <v>0</v>
      </c>
      <c r="J32" s="630">
        <v>0</v>
      </c>
      <c r="K32" s="367">
        <v>95</v>
      </c>
      <c r="L32" s="366">
        <v>0</v>
      </c>
      <c r="M32" s="630">
        <v>0</v>
      </c>
      <c r="N32" s="630">
        <v>0</v>
      </c>
      <c r="O32" s="367">
        <v>72</v>
      </c>
      <c r="P32" s="630">
        <v>0</v>
      </c>
      <c r="Q32" s="630">
        <v>0</v>
      </c>
      <c r="R32" s="630">
        <v>0</v>
      </c>
      <c r="S32" s="366">
        <v>6</v>
      </c>
    </row>
    <row r="33" spans="2:19">
      <c r="B33" s="148" t="s">
        <v>563</v>
      </c>
      <c r="C33" s="630">
        <v>0</v>
      </c>
      <c r="D33" s="630">
        <v>0</v>
      </c>
      <c r="E33" s="630">
        <v>0</v>
      </c>
      <c r="F33" s="630">
        <v>0</v>
      </c>
      <c r="G33" s="630">
        <v>0</v>
      </c>
      <c r="H33" s="630">
        <v>0</v>
      </c>
      <c r="I33" s="630">
        <v>0</v>
      </c>
      <c r="J33" s="630">
        <v>0</v>
      </c>
      <c r="K33" s="630">
        <v>0</v>
      </c>
      <c r="L33" s="630">
        <v>0</v>
      </c>
      <c r="M33" s="630">
        <v>0</v>
      </c>
      <c r="N33" s="630">
        <v>0</v>
      </c>
      <c r="O33" s="630">
        <v>0</v>
      </c>
      <c r="P33" s="630">
        <v>0</v>
      </c>
      <c r="Q33" s="630">
        <v>0</v>
      </c>
      <c r="R33" s="630">
        <v>0</v>
      </c>
      <c r="S33" s="630">
        <v>0</v>
      </c>
    </row>
    <row r="34" spans="2:19">
      <c r="B34" s="148" t="s">
        <v>564</v>
      </c>
      <c r="C34" s="630">
        <v>0</v>
      </c>
      <c r="D34" s="630">
        <v>0</v>
      </c>
      <c r="E34" s="630">
        <v>0</v>
      </c>
      <c r="F34" s="630">
        <v>0</v>
      </c>
      <c r="G34" s="630">
        <v>0</v>
      </c>
      <c r="H34" s="630">
        <v>0</v>
      </c>
      <c r="I34" s="630">
        <v>0</v>
      </c>
      <c r="J34" s="630">
        <v>0</v>
      </c>
      <c r="K34" s="630">
        <v>0</v>
      </c>
      <c r="L34" s="630">
        <v>0</v>
      </c>
      <c r="M34" s="630">
        <v>0</v>
      </c>
      <c r="N34" s="630">
        <v>0</v>
      </c>
      <c r="O34" s="630">
        <v>0</v>
      </c>
      <c r="P34" s="630">
        <v>0</v>
      </c>
      <c r="Q34" s="630">
        <v>0</v>
      </c>
      <c r="R34" s="630">
        <v>0</v>
      </c>
      <c r="S34" s="630">
        <v>0</v>
      </c>
    </row>
    <row r="35" spans="2:19">
      <c r="B35" s="148" t="s">
        <v>565</v>
      </c>
      <c r="C35" s="630">
        <v>0</v>
      </c>
      <c r="D35" s="630">
        <v>0</v>
      </c>
      <c r="E35" s="630">
        <v>0</v>
      </c>
      <c r="F35" s="630">
        <v>0</v>
      </c>
      <c r="G35" s="630">
        <v>0</v>
      </c>
      <c r="H35" s="630">
        <v>0</v>
      </c>
      <c r="I35" s="630">
        <v>0</v>
      </c>
      <c r="J35" s="630">
        <v>0</v>
      </c>
      <c r="K35" s="630">
        <v>0</v>
      </c>
      <c r="L35" s="630">
        <v>0</v>
      </c>
      <c r="M35" s="630">
        <v>0</v>
      </c>
      <c r="N35" s="630">
        <v>0</v>
      </c>
      <c r="O35" s="630">
        <v>0</v>
      </c>
      <c r="P35" s="630">
        <v>0</v>
      </c>
      <c r="Q35" s="630">
        <v>0</v>
      </c>
      <c r="R35" s="630">
        <v>0</v>
      </c>
      <c r="S35" s="630">
        <v>0</v>
      </c>
    </row>
    <row r="36" spans="2:19">
      <c r="B36" s="198" t="s">
        <v>566</v>
      </c>
      <c r="C36" s="199">
        <v>2343</v>
      </c>
      <c r="D36" s="649">
        <v>0</v>
      </c>
      <c r="E36" s="649">
        <v>0</v>
      </c>
      <c r="F36" s="649">
        <v>0</v>
      </c>
      <c r="G36" s="200">
        <v>48</v>
      </c>
      <c r="H36" s="199">
        <v>2343</v>
      </c>
      <c r="I36" s="649">
        <v>0</v>
      </c>
      <c r="J36" s="649">
        <v>0</v>
      </c>
      <c r="K36" s="200">
        <v>48</v>
      </c>
      <c r="L36" s="200">
        <v>132</v>
      </c>
      <c r="M36" s="649">
        <v>0</v>
      </c>
      <c r="N36" s="649">
        <v>0</v>
      </c>
      <c r="O36" s="200">
        <v>477</v>
      </c>
      <c r="P36" s="208">
        <v>11</v>
      </c>
      <c r="Q36" s="649">
        <v>0</v>
      </c>
      <c r="R36" s="649">
        <v>0</v>
      </c>
      <c r="S36" s="208">
        <v>38</v>
      </c>
    </row>
    <row r="37" spans="2:19">
      <c r="B37" s="256" t="s">
        <v>560</v>
      </c>
      <c r="C37" s="203">
        <v>2343</v>
      </c>
      <c r="D37" s="650">
        <v>0</v>
      </c>
      <c r="E37" s="650">
        <v>0</v>
      </c>
      <c r="F37" s="650">
        <v>0</v>
      </c>
      <c r="G37" s="204">
        <v>48</v>
      </c>
      <c r="H37" s="203">
        <v>2343</v>
      </c>
      <c r="I37" s="650">
        <v>0</v>
      </c>
      <c r="J37" s="650">
        <v>0</v>
      </c>
      <c r="K37" s="204">
        <v>48</v>
      </c>
      <c r="L37" s="204">
        <v>132</v>
      </c>
      <c r="M37" s="650">
        <v>0</v>
      </c>
      <c r="N37" s="650">
        <v>0</v>
      </c>
      <c r="O37" s="204">
        <v>477</v>
      </c>
      <c r="P37" s="209">
        <v>11</v>
      </c>
      <c r="Q37" s="650">
        <v>0</v>
      </c>
      <c r="R37" s="650">
        <v>0</v>
      </c>
      <c r="S37" s="209">
        <v>38</v>
      </c>
    </row>
    <row r="38" spans="2:19">
      <c r="B38" s="148" t="s">
        <v>561</v>
      </c>
      <c r="C38" s="630">
        <v>0</v>
      </c>
      <c r="D38" s="630">
        <v>0</v>
      </c>
      <c r="E38" s="630">
        <v>0</v>
      </c>
      <c r="F38" s="630">
        <v>0</v>
      </c>
      <c r="G38" s="630">
        <v>0</v>
      </c>
      <c r="H38" s="630">
        <v>0</v>
      </c>
      <c r="I38" s="630">
        <v>0</v>
      </c>
      <c r="J38" s="630">
        <v>0</v>
      </c>
      <c r="K38" s="630">
        <v>0</v>
      </c>
      <c r="L38" s="630">
        <v>0</v>
      </c>
      <c r="M38" s="630">
        <v>0</v>
      </c>
      <c r="N38" s="630">
        <v>0</v>
      </c>
      <c r="O38" s="630">
        <v>0</v>
      </c>
      <c r="P38" s="630">
        <v>0</v>
      </c>
      <c r="Q38" s="630">
        <v>0</v>
      </c>
      <c r="R38" s="630">
        <v>0</v>
      </c>
      <c r="S38" s="630">
        <v>0</v>
      </c>
    </row>
    <row r="39" spans="2:19">
      <c r="B39" s="148" t="s">
        <v>562</v>
      </c>
      <c r="C39" s="371">
        <v>2343</v>
      </c>
      <c r="D39" s="630">
        <v>0</v>
      </c>
      <c r="E39" s="630">
        <v>0</v>
      </c>
      <c r="F39" s="630">
        <v>0</v>
      </c>
      <c r="G39" s="367">
        <v>48</v>
      </c>
      <c r="H39" s="371">
        <v>2343</v>
      </c>
      <c r="I39" s="630">
        <v>0</v>
      </c>
      <c r="J39" s="630">
        <v>0</v>
      </c>
      <c r="K39" s="367">
        <v>48</v>
      </c>
      <c r="L39" s="367">
        <v>132</v>
      </c>
      <c r="M39" s="630">
        <v>0</v>
      </c>
      <c r="N39" s="630">
        <v>0</v>
      </c>
      <c r="O39" s="367">
        <v>477</v>
      </c>
      <c r="P39" s="366">
        <v>11</v>
      </c>
      <c r="Q39" s="630">
        <v>0</v>
      </c>
      <c r="R39" s="630">
        <v>0</v>
      </c>
      <c r="S39" s="366">
        <v>38</v>
      </c>
    </row>
    <row r="40" spans="2:19">
      <c r="B40" s="148" t="s">
        <v>563</v>
      </c>
      <c r="C40" s="630">
        <v>0</v>
      </c>
      <c r="D40" s="630">
        <v>0</v>
      </c>
      <c r="E40" s="630">
        <v>0</v>
      </c>
      <c r="F40" s="630">
        <v>0</v>
      </c>
      <c r="G40" s="630">
        <v>0</v>
      </c>
      <c r="H40" s="630">
        <v>0</v>
      </c>
      <c r="I40" s="630">
        <v>0</v>
      </c>
      <c r="J40" s="630">
        <v>0</v>
      </c>
      <c r="K40" s="630">
        <v>0</v>
      </c>
      <c r="L40" s="630">
        <v>0</v>
      </c>
      <c r="M40" s="630">
        <v>0</v>
      </c>
      <c r="N40" s="630">
        <v>0</v>
      </c>
      <c r="O40" s="630">
        <v>0</v>
      </c>
      <c r="P40" s="630">
        <v>0</v>
      </c>
      <c r="Q40" s="630">
        <v>0</v>
      </c>
      <c r="R40" s="630">
        <v>0</v>
      </c>
      <c r="S40" s="630">
        <v>0</v>
      </c>
    </row>
    <row r="41" spans="2:19">
      <c r="B41" s="148" t="s">
        <v>564</v>
      </c>
      <c r="C41" s="630">
        <v>0</v>
      </c>
      <c r="D41" s="630">
        <v>0</v>
      </c>
      <c r="E41" s="630">
        <v>0</v>
      </c>
      <c r="F41" s="630">
        <v>0</v>
      </c>
      <c r="G41" s="630">
        <v>0</v>
      </c>
      <c r="H41" s="630">
        <v>0</v>
      </c>
      <c r="I41" s="630">
        <v>0</v>
      </c>
      <c r="J41" s="630">
        <v>0</v>
      </c>
      <c r="K41" s="630">
        <v>0</v>
      </c>
      <c r="L41" s="630">
        <v>0</v>
      </c>
      <c r="M41" s="630">
        <v>0</v>
      </c>
      <c r="N41" s="630">
        <v>0</v>
      </c>
      <c r="O41" s="630">
        <v>0</v>
      </c>
      <c r="P41" s="630">
        <v>0</v>
      </c>
      <c r="Q41" s="630">
        <v>0</v>
      </c>
      <c r="R41" s="630">
        <v>0</v>
      </c>
      <c r="S41" s="630">
        <v>0</v>
      </c>
    </row>
    <row r="42" spans="2:19">
      <c r="B42" s="148" t="s">
        <v>565</v>
      </c>
      <c r="C42" s="630">
        <v>0</v>
      </c>
      <c r="D42" s="630">
        <v>0</v>
      </c>
      <c r="E42" s="630">
        <v>0</v>
      </c>
      <c r="F42" s="630">
        <v>0</v>
      </c>
      <c r="G42" s="630">
        <v>0</v>
      </c>
      <c r="H42" s="630">
        <v>0</v>
      </c>
      <c r="I42" s="630">
        <v>0</v>
      </c>
      <c r="J42" s="630">
        <v>0</v>
      </c>
      <c r="K42" s="630">
        <v>0</v>
      </c>
      <c r="L42" s="630">
        <v>0</v>
      </c>
      <c r="M42" s="630">
        <v>0</v>
      </c>
      <c r="N42" s="630">
        <v>0</v>
      </c>
      <c r="O42" s="630">
        <v>0</v>
      </c>
      <c r="P42" s="630">
        <v>0</v>
      </c>
      <c r="Q42" s="630">
        <v>0</v>
      </c>
      <c r="R42" s="630">
        <v>0</v>
      </c>
      <c r="S42" s="630">
        <v>0</v>
      </c>
    </row>
    <row r="43" spans="2:19" ht="13.5" thickBot="1"/>
    <row r="44" spans="2:19">
      <c r="R44" s="694" t="s">
        <v>930</v>
      </c>
      <c r="S44" s="695"/>
    </row>
    <row r="45" spans="2:19" ht="13.5" thickBot="1">
      <c r="R45" s="696"/>
      <c r="S45" s="697"/>
    </row>
  </sheetData>
  <mergeCells count="11">
    <mergeCell ref="R44:S45"/>
    <mergeCell ref="H26:K26"/>
    <mergeCell ref="L26:N26"/>
    <mergeCell ref="P26:S26"/>
    <mergeCell ref="B2:S2"/>
    <mergeCell ref="H5:K5"/>
    <mergeCell ref="L5:N5"/>
    <mergeCell ref="P5:S5"/>
    <mergeCell ref="B23:S23"/>
    <mergeCell ref="C5:G5"/>
    <mergeCell ref="C26:G26"/>
  </mergeCells>
  <hyperlinks>
    <hyperlink ref="R44:S45" location="'Índice de tablas'!B2" display="HOME"/>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S45"/>
  <sheetViews>
    <sheetView showGridLines="0" zoomScale="80" zoomScaleNormal="80" workbookViewId="0">
      <selection activeCell="R44" sqref="R44:S45"/>
    </sheetView>
  </sheetViews>
  <sheetFormatPr baseColWidth="10" defaultColWidth="9" defaultRowHeight="12.75"/>
  <cols>
    <col min="1" max="1" width="9" style="26"/>
    <col min="2" max="2" width="57.1640625" style="26" customWidth="1"/>
    <col min="3" max="3" width="8" style="26" bestFit="1" customWidth="1"/>
    <col min="4" max="4" width="10.33203125" style="26" bestFit="1" customWidth="1"/>
    <col min="5" max="5" width="11.5" style="26" bestFit="1" customWidth="1"/>
    <col min="6" max="6" width="14" style="26" bestFit="1" customWidth="1"/>
    <col min="7" max="7" width="8.6640625" style="26" bestFit="1" customWidth="1"/>
    <col min="8" max="8" width="15.5" style="26" bestFit="1" customWidth="1"/>
    <col min="9" max="9" width="6.5" style="26" bestFit="1" customWidth="1"/>
    <col min="10" max="10" width="12.5" style="26" customWidth="1"/>
    <col min="11" max="11" width="9" style="26" bestFit="1" customWidth="1"/>
    <col min="12" max="12" width="15.5" style="26" bestFit="1" customWidth="1"/>
    <col min="13" max="13" width="6.5" style="26" bestFit="1" customWidth="1"/>
    <col min="14" max="14" width="12" style="26" customWidth="1"/>
    <col min="15" max="15" width="9" style="26" bestFit="1" customWidth="1"/>
    <col min="16" max="16" width="15.5" style="26" bestFit="1" customWidth="1"/>
    <col min="17" max="17" width="6.5" style="26" bestFit="1" customWidth="1"/>
    <col min="18" max="18" width="12.83203125" style="26" customWidth="1"/>
    <col min="19" max="19" width="9" style="26" bestFit="1" customWidth="1"/>
    <col min="20" max="16384" width="9" style="26"/>
  </cols>
  <sheetData>
    <row r="2" spans="2:19">
      <c r="B2" s="714" t="s">
        <v>826</v>
      </c>
      <c r="C2" s="714"/>
      <c r="D2" s="714"/>
      <c r="E2" s="714"/>
      <c r="F2" s="714"/>
      <c r="G2" s="714"/>
      <c r="H2" s="714"/>
      <c r="I2" s="714"/>
      <c r="J2" s="714"/>
      <c r="K2" s="714"/>
      <c r="L2" s="714"/>
      <c r="M2" s="714"/>
      <c r="N2" s="714"/>
      <c r="O2" s="714"/>
      <c r="P2" s="714"/>
      <c r="Q2" s="714"/>
      <c r="R2" s="714"/>
      <c r="S2" s="714"/>
    </row>
    <row r="3" spans="2:19">
      <c r="B3" s="42"/>
      <c r="C3" s="42"/>
      <c r="D3" s="42"/>
      <c r="E3" s="42"/>
      <c r="F3" s="42"/>
      <c r="G3" s="42"/>
      <c r="H3" s="42"/>
      <c r="I3" s="42"/>
      <c r="J3" s="42"/>
      <c r="K3" s="42"/>
      <c r="L3" s="42"/>
      <c r="M3" s="42"/>
      <c r="N3" s="42"/>
      <c r="O3" s="42"/>
      <c r="P3" s="42"/>
      <c r="Q3" s="42"/>
      <c r="R3" s="42"/>
      <c r="S3" s="42"/>
    </row>
    <row r="4" spans="2:19">
      <c r="B4" s="42"/>
      <c r="C4" s="42"/>
      <c r="D4" s="42"/>
      <c r="E4" s="42"/>
      <c r="F4" s="42"/>
      <c r="G4" s="42"/>
      <c r="H4" s="42"/>
      <c r="I4" s="42"/>
      <c r="J4" s="42"/>
      <c r="K4" s="42"/>
      <c r="L4" s="42"/>
      <c r="M4" s="42"/>
      <c r="N4" s="42"/>
      <c r="O4" s="42"/>
      <c r="P4" s="42"/>
      <c r="Q4" s="42"/>
      <c r="R4" s="42"/>
      <c r="S4" s="42"/>
    </row>
    <row r="5" spans="2:19" s="21" customFormat="1" ht="25.5" customHeight="1">
      <c r="C5" s="732" t="s">
        <v>546</v>
      </c>
      <c r="D5" s="732"/>
      <c r="E5" s="732"/>
      <c r="F5" s="732"/>
      <c r="G5" s="732"/>
      <c r="H5" s="732" t="s">
        <v>547</v>
      </c>
      <c r="I5" s="732"/>
      <c r="J5" s="732"/>
      <c r="K5" s="732"/>
      <c r="L5" s="732" t="s">
        <v>567</v>
      </c>
      <c r="M5" s="732"/>
      <c r="N5" s="732"/>
      <c r="O5" s="453"/>
      <c r="P5" s="732" t="s">
        <v>549</v>
      </c>
      <c r="Q5" s="732"/>
      <c r="R5" s="732"/>
      <c r="S5" s="732"/>
    </row>
    <row r="6" spans="2:19" ht="25.5">
      <c r="B6" s="452" t="s">
        <v>776</v>
      </c>
      <c r="C6" s="273" t="s">
        <v>550</v>
      </c>
      <c r="D6" s="38" t="s">
        <v>568</v>
      </c>
      <c r="E6" s="38" t="s">
        <v>569</v>
      </c>
      <c r="F6" s="38" t="s">
        <v>553</v>
      </c>
      <c r="G6" s="38" t="s">
        <v>554</v>
      </c>
      <c r="H6" s="38" t="s">
        <v>555</v>
      </c>
      <c r="I6" s="273" t="s">
        <v>556</v>
      </c>
      <c r="J6" s="273" t="s">
        <v>557</v>
      </c>
      <c r="K6" s="274">
        <v>12.5</v>
      </c>
      <c r="L6" s="38" t="s">
        <v>555</v>
      </c>
      <c r="M6" s="273" t="s">
        <v>556</v>
      </c>
      <c r="N6" s="273" t="s">
        <v>557</v>
      </c>
      <c r="O6" s="274">
        <v>12.5</v>
      </c>
      <c r="P6" s="38" t="s">
        <v>555</v>
      </c>
      <c r="Q6" s="273" t="s">
        <v>556</v>
      </c>
      <c r="R6" s="273" t="s">
        <v>557</v>
      </c>
      <c r="S6" s="274">
        <v>12.5</v>
      </c>
    </row>
    <row r="7" spans="2:19">
      <c r="B7" s="150" t="s">
        <v>558</v>
      </c>
      <c r="C7" s="145">
        <v>4771.634</v>
      </c>
      <c r="D7" s="178">
        <v>213.167</v>
      </c>
      <c r="E7" s="178">
        <v>13.803000000000001</v>
      </c>
      <c r="F7" s="178">
        <v>3.9489999999999998</v>
      </c>
      <c r="G7" s="178">
        <v>35.238</v>
      </c>
      <c r="H7" s="178">
        <v>611.56299999999999</v>
      </c>
      <c r="I7" s="646">
        <v>0</v>
      </c>
      <c r="J7" s="145">
        <v>4390.99</v>
      </c>
      <c r="K7" s="178">
        <v>35.238</v>
      </c>
      <c r="L7" s="178">
        <v>99.975999999999999</v>
      </c>
      <c r="M7" s="646">
        <v>0</v>
      </c>
      <c r="N7" s="178">
        <v>932.76400000000001</v>
      </c>
      <c r="O7" s="646">
        <v>0</v>
      </c>
      <c r="P7" s="518">
        <v>7.9980799999999999</v>
      </c>
      <c r="Q7" s="646">
        <v>0</v>
      </c>
      <c r="R7" s="518">
        <v>74.621120000000005</v>
      </c>
      <c r="S7" s="646">
        <v>0</v>
      </c>
    </row>
    <row r="8" spans="2:19">
      <c r="B8" s="276" t="s">
        <v>559</v>
      </c>
      <c r="C8" s="280">
        <v>4771.634</v>
      </c>
      <c r="D8" s="278">
        <v>213.167</v>
      </c>
      <c r="E8" s="278">
        <v>13.803000000000001</v>
      </c>
      <c r="F8" s="278">
        <v>3.9489999999999998</v>
      </c>
      <c r="G8" s="278">
        <v>35.238</v>
      </c>
      <c r="H8" s="278">
        <v>611.56299999999999</v>
      </c>
      <c r="I8" s="649">
        <v>0</v>
      </c>
      <c r="J8" s="280">
        <v>4390.99</v>
      </c>
      <c r="K8" s="278">
        <v>35.238</v>
      </c>
      <c r="L8" s="278">
        <v>99.975999999999999</v>
      </c>
      <c r="M8" s="649">
        <v>0</v>
      </c>
      <c r="N8" s="278">
        <v>932.76400000000001</v>
      </c>
      <c r="O8" s="649">
        <v>0</v>
      </c>
      <c r="P8" s="515">
        <v>7.9980799999999999</v>
      </c>
      <c r="Q8" s="649">
        <v>0</v>
      </c>
      <c r="R8" s="515">
        <v>74.621120000000005</v>
      </c>
      <c r="S8" s="649">
        <v>0</v>
      </c>
    </row>
    <row r="9" spans="2:19">
      <c r="B9" s="256" t="s">
        <v>560</v>
      </c>
      <c r="C9" s="203">
        <v>4771.634</v>
      </c>
      <c r="D9" s="204">
        <v>213.167</v>
      </c>
      <c r="E9" s="204">
        <v>13.803000000000001</v>
      </c>
      <c r="F9" s="204">
        <v>3.9489999999999998</v>
      </c>
      <c r="G9" s="204">
        <v>35.238</v>
      </c>
      <c r="H9" s="204">
        <v>611.56299999999999</v>
      </c>
      <c r="I9" s="650">
        <v>0</v>
      </c>
      <c r="J9" s="203">
        <v>4390.99</v>
      </c>
      <c r="K9" s="204">
        <v>35.238</v>
      </c>
      <c r="L9" s="204">
        <v>99.975999999999999</v>
      </c>
      <c r="M9" s="650">
        <v>0</v>
      </c>
      <c r="N9" s="204">
        <v>932.76400000000001</v>
      </c>
      <c r="O9" s="650">
        <v>0</v>
      </c>
      <c r="P9" s="516">
        <v>7.9980799999999999</v>
      </c>
      <c r="Q9" s="650">
        <v>0</v>
      </c>
      <c r="R9" s="516">
        <v>74.621120000000005</v>
      </c>
      <c r="S9" s="650">
        <v>0</v>
      </c>
    </row>
    <row r="10" spans="2:19">
      <c r="B10" s="148" t="s">
        <v>561</v>
      </c>
      <c r="C10" s="163">
        <v>4558.8559999999998</v>
      </c>
      <c r="D10" s="165">
        <v>113.879</v>
      </c>
      <c r="E10" s="165">
        <v>13.803000000000001</v>
      </c>
      <c r="F10" s="165">
        <v>3.9489999999999998</v>
      </c>
      <c r="G10" s="165">
        <v>34.795999999999999</v>
      </c>
      <c r="H10" s="165">
        <v>543.74699999999996</v>
      </c>
      <c r="I10" s="630">
        <v>0</v>
      </c>
      <c r="J10" s="163">
        <v>4146.74</v>
      </c>
      <c r="K10" s="165">
        <v>34.795999999999999</v>
      </c>
      <c r="L10" s="165">
        <v>85.653999999999996</v>
      </c>
      <c r="M10" s="630">
        <v>0</v>
      </c>
      <c r="N10" s="165">
        <v>870.04300000000001</v>
      </c>
      <c r="O10" s="630">
        <v>0</v>
      </c>
      <c r="P10" s="513">
        <v>6.8523199999999997</v>
      </c>
      <c r="Q10" s="630">
        <v>0</v>
      </c>
      <c r="R10" s="513">
        <v>69.603440000000006</v>
      </c>
      <c r="S10" s="630">
        <v>0</v>
      </c>
    </row>
    <row r="11" spans="2:19">
      <c r="B11" s="148" t="s">
        <v>570</v>
      </c>
      <c r="C11" s="165">
        <v>212.77799999999999</v>
      </c>
      <c r="D11" s="165">
        <v>99.287999999999997</v>
      </c>
      <c r="E11" s="630">
        <v>0</v>
      </c>
      <c r="F11" s="630">
        <v>0</v>
      </c>
      <c r="G11" s="630">
        <v>0</v>
      </c>
      <c r="H11" s="165">
        <v>67.816000000000003</v>
      </c>
      <c r="I11" s="630">
        <v>0</v>
      </c>
      <c r="J11" s="165">
        <v>244.25</v>
      </c>
      <c r="K11" s="630">
        <v>0</v>
      </c>
      <c r="L11" s="165">
        <v>14.321999999999999</v>
      </c>
      <c r="M11" s="630">
        <v>0</v>
      </c>
      <c r="N11" s="165">
        <v>62.720999999999997</v>
      </c>
      <c r="O11" s="630">
        <v>0</v>
      </c>
      <c r="P11" s="513">
        <v>1.1457599999999999</v>
      </c>
      <c r="Q11" s="630">
        <v>0</v>
      </c>
      <c r="R11" s="513">
        <v>5.0176799999999995</v>
      </c>
      <c r="S11" s="630">
        <v>0</v>
      </c>
    </row>
    <row r="12" spans="2:19">
      <c r="B12" s="148" t="s">
        <v>563</v>
      </c>
      <c r="C12" s="630">
        <v>0</v>
      </c>
      <c r="D12" s="630">
        <v>0</v>
      </c>
      <c r="E12" s="630">
        <v>0</v>
      </c>
      <c r="F12" s="630">
        <v>0</v>
      </c>
      <c r="G12" s="630">
        <v>0</v>
      </c>
      <c r="H12" s="630">
        <v>0</v>
      </c>
      <c r="I12" s="630">
        <v>0</v>
      </c>
      <c r="J12" s="630">
        <v>0</v>
      </c>
      <c r="K12" s="630">
        <v>0</v>
      </c>
      <c r="L12" s="630">
        <v>0</v>
      </c>
      <c r="M12" s="630">
        <v>0</v>
      </c>
      <c r="N12" s="630">
        <v>0</v>
      </c>
      <c r="O12" s="630">
        <v>0</v>
      </c>
      <c r="P12" s="630">
        <v>0</v>
      </c>
      <c r="Q12" s="630">
        <v>0</v>
      </c>
      <c r="R12" s="630">
        <v>0</v>
      </c>
      <c r="S12" s="630">
        <v>0</v>
      </c>
    </row>
    <row r="13" spans="2:19">
      <c r="B13" s="148" t="s">
        <v>564</v>
      </c>
      <c r="C13" s="630">
        <v>0</v>
      </c>
      <c r="D13" s="630">
        <v>0</v>
      </c>
      <c r="E13" s="630">
        <v>0</v>
      </c>
      <c r="F13" s="630">
        <v>0</v>
      </c>
      <c r="G13" s="630">
        <v>0</v>
      </c>
      <c r="H13" s="630">
        <v>0</v>
      </c>
      <c r="I13" s="630">
        <v>0</v>
      </c>
      <c r="J13" s="630">
        <v>0</v>
      </c>
      <c r="K13" s="630">
        <v>0</v>
      </c>
      <c r="L13" s="630">
        <v>0</v>
      </c>
      <c r="M13" s="630">
        <v>0</v>
      </c>
      <c r="N13" s="630">
        <v>0</v>
      </c>
      <c r="O13" s="630">
        <v>0</v>
      </c>
      <c r="P13" s="630">
        <v>0</v>
      </c>
      <c r="Q13" s="630">
        <v>0</v>
      </c>
      <c r="R13" s="630">
        <v>0</v>
      </c>
      <c r="S13" s="630">
        <v>0</v>
      </c>
    </row>
    <row r="14" spans="2:19">
      <c r="B14" s="148" t="s">
        <v>565</v>
      </c>
      <c r="C14" s="630">
        <v>0</v>
      </c>
      <c r="D14" s="630">
        <v>0</v>
      </c>
      <c r="E14" s="630">
        <v>0</v>
      </c>
      <c r="F14" s="630">
        <v>0</v>
      </c>
      <c r="G14" s="630">
        <v>0</v>
      </c>
      <c r="H14" s="630">
        <v>0</v>
      </c>
      <c r="I14" s="630">
        <v>0</v>
      </c>
      <c r="J14" s="630">
        <v>0</v>
      </c>
      <c r="K14" s="630">
        <v>0</v>
      </c>
      <c r="L14" s="630">
        <v>0</v>
      </c>
      <c r="M14" s="630">
        <v>0</v>
      </c>
      <c r="N14" s="630">
        <v>0</v>
      </c>
      <c r="O14" s="630">
        <v>0</v>
      </c>
      <c r="P14" s="630">
        <v>0</v>
      </c>
      <c r="Q14" s="630">
        <v>0</v>
      </c>
      <c r="R14" s="630">
        <v>0</v>
      </c>
      <c r="S14" s="630">
        <v>0</v>
      </c>
    </row>
    <row r="15" spans="2:19">
      <c r="B15" s="198" t="s">
        <v>566</v>
      </c>
      <c r="C15" s="649">
        <v>0</v>
      </c>
      <c r="D15" s="649">
        <v>0</v>
      </c>
      <c r="E15" s="649">
        <v>0</v>
      </c>
      <c r="F15" s="649">
        <v>0</v>
      </c>
      <c r="G15" s="649">
        <v>0</v>
      </c>
      <c r="H15" s="649">
        <v>0</v>
      </c>
      <c r="I15" s="649">
        <v>0</v>
      </c>
      <c r="J15" s="649">
        <v>0</v>
      </c>
      <c r="K15" s="649">
        <v>0</v>
      </c>
      <c r="L15" s="649">
        <v>0</v>
      </c>
      <c r="M15" s="649">
        <v>0</v>
      </c>
      <c r="N15" s="649">
        <v>0</v>
      </c>
      <c r="O15" s="649">
        <v>0</v>
      </c>
      <c r="P15" s="649">
        <v>0</v>
      </c>
      <c r="Q15" s="649">
        <v>0</v>
      </c>
      <c r="R15" s="649">
        <v>0</v>
      </c>
      <c r="S15" s="649">
        <v>0</v>
      </c>
    </row>
    <row r="16" spans="2:19">
      <c r="B16" s="256" t="s">
        <v>560</v>
      </c>
      <c r="C16" s="650">
        <v>0</v>
      </c>
      <c r="D16" s="650">
        <v>0</v>
      </c>
      <c r="E16" s="650">
        <v>0</v>
      </c>
      <c r="F16" s="650">
        <v>0</v>
      </c>
      <c r="G16" s="650">
        <v>0</v>
      </c>
      <c r="H16" s="650">
        <v>0</v>
      </c>
      <c r="I16" s="650">
        <v>0</v>
      </c>
      <c r="J16" s="650">
        <v>0</v>
      </c>
      <c r="K16" s="650">
        <v>0</v>
      </c>
      <c r="L16" s="650">
        <v>0</v>
      </c>
      <c r="M16" s="650">
        <v>0</v>
      </c>
      <c r="N16" s="650">
        <v>0</v>
      </c>
      <c r="O16" s="650">
        <v>0</v>
      </c>
      <c r="P16" s="650">
        <v>0</v>
      </c>
      <c r="Q16" s="650">
        <v>0</v>
      </c>
      <c r="R16" s="650">
        <v>0</v>
      </c>
      <c r="S16" s="650">
        <v>0</v>
      </c>
    </row>
    <row r="17" spans="2:19">
      <c r="B17" s="148" t="s">
        <v>561</v>
      </c>
      <c r="C17" s="630">
        <v>0</v>
      </c>
      <c r="D17" s="630">
        <v>0</v>
      </c>
      <c r="E17" s="630">
        <v>0</v>
      </c>
      <c r="F17" s="630">
        <v>0</v>
      </c>
      <c r="G17" s="630">
        <v>0</v>
      </c>
      <c r="H17" s="630">
        <v>0</v>
      </c>
      <c r="I17" s="630">
        <v>0</v>
      </c>
      <c r="J17" s="630">
        <v>0</v>
      </c>
      <c r="K17" s="630">
        <v>0</v>
      </c>
      <c r="L17" s="630">
        <v>0</v>
      </c>
      <c r="M17" s="630">
        <v>0</v>
      </c>
      <c r="N17" s="630">
        <v>0</v>
      </c>
      <c r="O17" s="630">
        <v>0</v>
      </c>
      <c r="P17" s="630">
        <v>0</v>
      </c>
      <c r="Q17" s="630">
        <v>0</v>
      </c>
      <c r="R17" s="630">
        <v>0</v>
      </c>
      <c r="S17" s="630">
        <v>0</v>
      </c>
    </row>
    <row r="18" spans="2:19">
      <c r="B18" s="148" t="s">
        <v>570</v>
      </c>
      <c r="C18" s="630">
        <v>0</v>
      </c>
      <c r="D18" s="630">
        <v>0</v>
      </c>
      <c r="E18" s="630">
        <v>0</v>
      </c>
      <c r="F18" s="630">
        <v>0</v>
      </c>
      <c r="G18" s="630">
        <v>0</v>
      </c>
      <c r="H18" s="630">
        <v>0</v>
      </c>
      <c r="I18" s="630">
        <v>0</v>
      </c>
      <c r="J18" s="630">
        <v>0</v>
      </c>
      <c r="K18" s="630">
        <v>0</v>
      </c>
      <c r="L18" s="630">
        <v>0</v>
      </c>
      <c r="M18" s="630">
        <v>0</v>
      </c>
      <c r="N18" s="630">
        <v>0</v>
      </c>
      <c r="O18" s="630">
        <v>0</v>
      </c>
      <c r="P18" s="630">
        <v>0</v>
      </c>
      <c r="Q18" s="630">
        <v>0</v>
      </c>
      <c r="R18" s="630">
        <v>0</v>
      </c>
      <c r="S18" s="630">
        <v>0</v>
      </c>
    </row>
    <row r="19" spans="2:19">
      <c r="B19" s="148" t="s">
        <v>563</v>
      </c>
      <c r="C19" s="630">
        <v>0</v>
      </c>
      <c r="D19" s="630">
        <v>0</v>
      </c>
      <c r="E19" s="630">
        <v>0</v>
      </c>
      <c r="F19" s="630">
        <v>0</v>
      </c>
      <c r="G19" s="630">
        <v>0</v>
      </c>
      <c r="H19" s="630">
        <v>0</v>
      </c>
      <c r="I19" s="630">
        <v>0</v>
      </c>
      <c r="J19" s="630">
        <v>0</v>
      </c>
      <c r="K19" s="630">
        <v>0</v>
      </c>
      <c r="L19" s="630">
        <v>0</v>
      </c>
      <c r="M19" s="630">
        <v>0</v>
      </c>
      <c r="N19" s="630">
        <v>0</v>
      </c>
      <c r="O19" s="630">
        <v>0</v>
      </c>
      <c r="P19" s="630">
        <v>0</v>
      </c>
      <c r="Q19" s="630">
        <v>0</v>
      </c>
      <c r="R19" s="630">
        <v>0</v>
      </c>
      <c r="S19" s="630">
        <v>0</v>
      </c>
    </row>
    <row r="20" spans="2:19">
      <c r="B20" s="148" t="s">
        <v>564</v>
      </c>
      <c r="C20" s="630">
        <v>0</v>
      </c>
      <c r="D20" s="630">
        <v>0</v>
      </c>
      <c r="E20" s="630">
        <v>0</v>
      </c>
      <c r="F20" s="630">
        <v>0</v>
      </c>
      <c r="G20" s="630">
        <v>0</v>
      </c>
      <c r="H20" s="630">
        <v>0</v>
      </c>
      <c r="I20" s="630">
        <v>0</v>
      </c>
      <c r="J20" s="630">
        <v>0</v>
      </c>
      <c r="K20" s="630">
        <v>0</v>
      </c>
      <c r="L20" s="630">
        <v>0</v>
      </c>
      <c r="M20" s="630">
        <v>0</v>
      </c>
      <c r="N20" s="630">
        <v>0</v>
      </c>
      <c r="O20" s="630">
        <v>0</v>
      </c>
      <c r="P20" s="630">
        <v>0</v>
      </c>
      <c r="Q20" s="630">
        <v>0</v>
      </c>
      <c r="R20" s="630">
        <v>0</v>
      </c>
      <c r="S20" s="630">
        <v>0</v>
      </c>
    </row>
    <row r="21" spans="2:19">
      <c r="B21" s="148" t="s">
        <v>565</v>
      </c>
      <c r="C21" s="630">
        <v>0</v>
      </c>
      <c r="D21" s="630">
        <v>0</v>
      </c>
      <c r="E21" s="630">
        <v>0</v>
      </c>
      <c r="F21" s="630">
        <v>0</v>
      </c>
      <c r="G21" s="630">
        <v>0</v>
      </c>
      <c r="H21" s="630">
        <v>0</v>
      </c>
      <c r="I21" s="630">
        <v>0</v>
      </c>
      <c r="J21" s="630">
        <v>0</v>
      </c>
      <c r="K21" s="630">
        <v>0</v>
      </c>
      <c r="L21" s="630">
        <v>0</v>
      </c>
      <c r="M21" s="630">
        <v>0</v>
      </c>
      <c r="N21" s="630">
        <v>0</v>
      </c>
      <c r="O21" s="630">
        <v>0</v>
      </c>
      <c r="P21" s="630">
        <v>0</v>
      </c>
      <c r="Q21" s="630">
        <v>0</v>
      </c>
      <c r="R21" s="630">
        <v>0</v>
      </c>
      <c r="S21" s="630">
        <v>0</v>
      </c>
    </row>
    <row r="22" spans="2:19" s="110" customFormat="1"/>
    <row r="23" spans="2:19">
      <c r="B23" s="736" t="s">
        <v>767</v>
      </c>
      <c r="C23" s="736"/>
      <c r="D23" s="736"/>
      <c r="E23" s="736"/>
      <c r="F23" s="736"/>
      <c r="G23" s="736"/>
      <c r="H23" s="736"/>
      <c r="I23" s="736"/>
      <c r="J23" s="736"/>
      <c r="K23" s="736"/>
      <c r="L23" s="736"/>
      <c r="M23" s="736"/>
      <c r="N23" s="736"/>
      <c r="O23" s="736"/>
      <c r="P23" s="736"/>
      <c r="Q23" s="736"/>
      <c r="R23" s="736"/>
      <c r="S23" s="736"/>
    </row>
    <row r="24" spans="2:19">
      <c r="B24" s="42"/>
      <c r="C24" s="42"/>
      <c r="D24" s="42"/>
      <c r="E24" s="42"/>
      <c r="F24" s="42"/>
      <c r="G24" s="42"/>
      <c r="H24" s="42"/>
      <c r="I24" s="42"/>
      <c r="J24" s="42"/>
      <c r="K24" s="42"/>
      <c r="L24" s="42"/>
      <c r="M24" s="42"/>
      <c r="N24" s="42"/>
      <c r="O24" s="42"/>
      <c r="P24" s="42"/>
      <c r="Q24" s="42"/>
      <c r="R24" s="42"/>
      <c r="S24" s="42"/>
    </row>
    <row r="25" spans="2:19">
      <c r="B25" s="42"/>
      <c r="C25" s="42"/>
      <c r="D25" s="42"/>
      <c r="E25" s="42"/>
      <c r="F25" s="42"/>
      <c r="G25" s="42"/>
      <c r="H25" s="42"/>
      <c r="I25" s="42"/>
      <c r="J25" s="42"/>
      <c r="K25" s="42"/>
      <c r="L25" s="42"/>
      <c r="M25" s="42"/>
      <c r="N25" s="42"/>
      <c r="O25" s="42"/>
      <c r="P25" s="42"/>
      <c r="Q25" s="42"/>
      <c r="R25" s="42"/>
      <c r="S25" s="42"/>
    </row>
    <row r="26" spans="2:19" ht="26.25" customHeight="1">
      <c r="C26" s="763" t="s">
        <v>546</v>
      </c>
      <c r="D26" s="763"/>
      <c r="E26" s="763"/>
      <c r="F26" s="763"/>
      <c r="G26" s="763"/>
      <c r="H26" s="747" t="s">
        <v>547</v>
      </c>
      <c r="I26" s="747"/>
      <c r="J26" s="747"/>
      <c r="K26" s="747"/>
      <c r="L26" s="747" t="s">
        <v>567</v>
      </c>
      <c r="M26" s="747"/>
      <c r="N26" s="747"/>
      <c r="O26" s="468"/>
      <c r="P26" s="747" t="s">
        <v>549</v>
      </c>
      <c r="Q26" s="747"/>
      <c r="R26" s="747"/>
      <c r="S26" s="747"/>
    </row>
    <row r="27" spans="2:19" ht="25.5">
      <c r="B27" s="452" t="s">
        <v>779</v>
      </c>
      <c r="C27" s="273" t="s">
        <v>550</v>
      </c>
      <c r="D27" s="38" t="s">
        <v>568</v>
      </c>
      <c r="E27" s="38" t="s">
        <v>569</v>
      </c>
      <c r="F27" s="38" t="s">
        <v>553</v>
      </c>
      <c r="G27" s="38" t="s">
        <v>554</v>
      </c>
      <c r="H27" s="38" t="s">
        <v>555</v>
      </c>
      <c r="I27" s="273" t="s">
        <v>556</v>
      </c>
      <c r="J27" s="273" t="s">
        <v>557</v>
      </c>
      <c r="K27" s="274">
        <v>12.5</v>
      </c>
      <c r="L27" s="38" t="s">
        <v>555</v>
      </c>
      <c r="M27" s="273" t="s">
        <v>556</v>
      </c>
      <c r="N27" s="273" t="s">
        <v>557</v>
      </c>
      <c r="O27" s="274">
        <v>12.5</v>
      </c>
      <c r="P27" s="38" t="s">
        <v>555</v>
      </c>
      <c r="Q27" s="273" t="s">
        <v>556</v>
      </c>
      <c r="R27" s="273" t="s">
        <v>557</v>
      </c>
      <c r="S27" s="274">
        <v>12.5</v>
      </c>
    </row>
    <row r="28" spans="2:19">
      <c r="B28" s="150" t="s">
        <v>558</v>
      </c>
      <c r="C28" s="145">
        <v>4475</v>
      </c>
      <c r="D28" s="178">
        <v>432</v>
      </c>
      <c r="E28" s="178">
        <v>20</v>
      </c>
      <c r="F28" s="178">
        <v>6</v>
      </c>
      <c r="G28" s="178">
        <v>39</v>
      </c>
      <c r="H28" s="178">
        <v>655</v>
      </c>
      <c r="I28" s="646">
        <v>0</v>
      </c>
      <c r="J28" s="145">
        <v>4279</v>
      </c>
      <c r="K28" s="178">
        <v>39</v>
      </c>
      <c r="L28" s="178">
        <v>146</v>
      </c>
      <c r="M28" s="646">
        <v>0</v>
      </c>
      <c r="N28" s="178">
        <v>924</v>
      </c>
      <c r="O28" s="646">
        <v>0</v>
      </c>
      <c r="P28" s="275">
        <v>12</v>
      </c>
      <c r="Q28" s="646">
        <v>0</v>
      </c>
      <c r="R28" s="275">
        <v>74</v>
      </c>
      <c r="S28" s="646">
        <v>0</v>
      </c>
    </row>
    <row r="29" spans="2:19">
      <c r="B29" s="276" t="s">
        <v>559</v>
      </c>
      <c r="C29" s="280">
        <v>4475</v>
      </c>
      <c r="D29" s="278">
        <v>432</v>
      </c>
      <c r="E29" s="278">
        <v>20</v>
      </c>
      <c r="F29" s="278">
        <v>6</v>
      </c>
      <c r="G29" s="278">
        <v>39</v>
      </c>
      <c r="H29" s="278">
        <v>655</v>
      </c>
      <c r="I29" s="649">
        <v>0</v>
      </c>
      <c r="J29" s="280">
        <v>4279</v>
      </c>
      <c r="K29" s="278">
        <v>39</v>
      </c>
      <c r="L29" s="278">
        <v>146</v>
      </c>
      <c r="M29" s="649">
        <v>0</v>
      </c>
      <c r="N29" s="278">
        <v>924</v>
      </c>
      <c r="O29" s="649">
        <v>0</v>
      </c>
      <c r="P29" s="277">
        <v>12</v>
      </c>
      <c r="Q29" s="649">
        <v>0</v>
      </c>
      <c r="R29" s="277">
        <v>74</v>
      </c>
      <c r="S29" s="649">
        <v>0</v>
      </c>
    </row>
    <row r="30" spans="2:19">
      <c r="B30" s="256" t="s">
        <v>560</v>
      </c>
      <c r="C30" s="203">
        <v>4475</v>
      </c>
      <c r="D30" s="204">
        <v>432</v>
      </c>
      <c r="E30" s="204">
        <v>20</v>
      </c>
      <c r="F30" s="204">
        <v>6</v>
      </c>
      <c r="G30" s="204">
        <v>39</v>
      </c>
      <c r="H30" s="204">
        <v>655</v>
      </c>
      <c r="I30" s="650">
        <v>0</v>
      </c>
      <c r="J30" s="203">
        <v>4279</v>
      </c>
      <c r="K30" s="204">
        <v>39</v>
      </c>
      <c r="L30" s="204">
        <v>146</v>
      </c>
      <c r="M30" s="650">
        <v>0</v>
      </c>
      <c r="N30" s="204">
        <v>924</v>
      </c>
      <c r="O30" s="650">
        <v>0</v>
      </c>
      <c r="P30" s="209">
        <v>12</v>
      </c>
      <c r="Q30" s="650">
        <v>0</v>
      </c>
      <c r="R30" s="209">
        <v>74</v>
      </c>
      <c r="S30" s="650">
        <v>0</v>
      </c>
    </row>
    <row r="31" spans="2:19">
      <c r="B31" s="148" t="s">
        <v>561</v>
      </c>
      <c r="C31" s="371">
        <v>4247</v>
      </c>
      <c r="D31" s="367">
        <v>328</v>
      </c>
      <c r="E31" s="367">
        <v>15</v>
      </c>
      <c r="F31" s="367">
        <v>6</v>
      </c>
      <c r="G31" s="367">
        <v>39</v>
      </c>
      <c r="H31" s="367">
        <v>574</v>
      </c>
      <c r="I31" s="630">
        <v>0</v>
      </c>
      <c r="J31" s="371">
        <v>4022</v>
      </c>
      <c r="K31" s="367">
        <v>39</v>
      </c>
      <c r="L31" s="367">
        <v>124</v>
      </c>
      <c r="M31" s="630">
        <v>0</v>
      </c>
      <c r="N31" s="367">
        <v>856</v>
      </c>
      <c r="O31" s="630">
        <v>0</v>
      </c>
      <c r="P31" s="366">
        <v>10</v>
      </c>
      <c r="Q31" s="630">
        <v>0</v>
      </c>
      <c r="R31" s="366">
        <v>68</v>
      </c>
      <c r="S31" s="630">
        <v>0</v>
      </c>
    </row>
    <row r="32" spans="2:19">
      <c r="B32" s="148" t="s">
        <v>570</v>
      </c>
      <c r="C32" s="367">
        <v>228</v>
      </c>
      <c r="D32" s="367">
        <v>105</v>
      </c>
      <c r="E32" s="367">
        <v>5</v>
      </c>
      <c r="F32" s="630">
        <v>0</v>
      </c>
      <c r="G32" s="367">
        <v>1</v>
      </c>
      <c r="H32" s="367">
        <v>81</v>
      </c>
      <c r="I32" s="630">
        <v>0</v>
      </c>
      <c r="J32" s="367">
        <v>256</v>
      </c>
      <c r="K32" s="367">
        <v>1</v>
      </c>
      <c r="L32" s="367">
        <v>23</v>
      </c>
      <c r="M32" s="630">
        <v>0</v>
      </c>
      <c r="N32" s="367">
        <v>68</v>
      </c>
      <c r="O32" s="630">
        <v>0</v>
      </c>
      <c r="P32" s="366">
        <v>2</v>
      </c>
      <c r="Q32" s="630">
        <v>0</v>
      </c>
      <c r="R32" s="366">
        <v>6</v>
      </c>
      <c r="S32" s="630">
        <v>0</v>
      </c>
    </row>
    <row r="33" spans="2:19">
      <c r="B33" s="148" t="s">
        <v>563</v>
      </c>
      <c r="C33" s="630">
        <v>0</v>
      </c>
      <c r="D33" s="630">
        <v>0</v>
      </c>
      <c r="E33" s="630">
        <v>0</v>
      </c>
      <c r="F33" s="630">
        <v>0</v>
      </c>
      <c r="G33" s="630">
        <v>0</v>
      </c>
      <c r="H33" s="630">
        <v>0</v>
      </c>
      <c r="I33" s="630">
        <v>0</v>
      </c>
      <c r="J33" s="630">
        <v>0</v>
      </c>
      <c r="K33" s="630">
        <v>0</v>
      </c>
      <c r="L33" s="630">
        <v>0</v>
      </c>
      <c r="M33" s="630">
        <v>0</v>
      </c>
      <c r="N33" s="630">
        <v>0</v>
      </c>
      <c r="O33" s="630">
        <v>0</v>
      </c>
      <c r="P33" s="630">
        <v>0</v>
      </c>
      <c r="Q33" s="630">
        <v>0</v>
      </c>
      <c r="R33" s="630">
        <v>0</v>
      </c>
      <c r="S33" s="630">
        <v>0</v>
      </c>
    </row>
    <row r="34" spans="2:19">
      <c r="B34" s="148" t="s">
        <v>564</v>
      </c>
      <c r="C34" s="630">
        <v>0</v>
      </c>
      <c r="D34" s="630">
        <v>0</v>
      </c>
      <c r="E34" s="630">
        <v>0</v>
      </c>
      <c r="F34" s="630">
        <v>0</v>
      </c>
      <c r="G34" s="630">
        <v>0</v>
      </c>
      <c r="H34" s="630">
        <v>0</v>
      </c>
      <c r="I34" s="630">
        <v>0</v>
      </c>
      <c r="J34" s="630">
        <v>0</v>
      </c>
      <c r="K34" s="630">
        <v>0</v>
      </c>
      <c r="L34" s="630">
        <v>0</v>
      </c>
      <c r="M34" s="630">
        <v>0</v>
      </c>
      <c r="N34" s="630">
        <v>0</v>
      </c>
      <c r="O34" s="630">
        <v>0</v>
      </c>
      <c r="P34" s="630">
        <v>0</v>
      </c>
      <c r="Q34" s="630">
        <v>0</v>
      </c>
      <c r="R34" s="630">
        <v>0</v>
      </c>
      <c r="S34" s="630">
        <v>0</v>
      </c>
    </row>
    <row r="35" spans="2:19">
      <c r="B35" s="148" t="s">
        <v>565</v>
      </c>
      <c r="C35" s="630">
        <v>0</v>
      </c>
      <c r="D35" s="630">
        <v>0</v>
      </c>
      <c r="E35" s="630">
        <v>0</v>
      </c>
      <c r="F35" s="630">
        <v>0</v>
      </c>
      <c r="G35" s="630">
        <v>0</v>
      </c>
      <c r="H35" s="630">
        <v>0</v>
      </c>
      <c r="I35" s="630">
        <v>0</v>
      </c>
      <c r="J35" s="630">
        <v>0</v>
      </c>
      <c r="K35" s="630">
        <v>0</v>
      </c>
      <c r="L35" s="630">
        <v>0</v>
      </c>
      <c r="M35" s="630">
        <v>0</v>
      </c>
      <c r="N35" s="630">
        <v>0</v>
      </c>
      <c r="O35" s="630">
        <v>0</v>
      </c>
      <c r="P35" s="630">
        <v>0</v>
      </c>
      <c r="Q35" s="630">
        <v>0</v>
      </c>
      <c r="R35" s="630">
        <v>0</v>
      </c>
      <c r="S35" s="630">
        <v>0</v>
      </c>
    </row>
    <row r="36" spans="2:19">
      <c r="B36" s="198" t="s">
        <v>566</v>
      </c>
      <c r="C36" s="649">
        <v>0</v>
      </c>
      <c r="D36" s="649">
        <v>0</v>
      </c>
      <c r="E36" s="649">
        <v>0</v>
      </c>
      <c r="F36" s="649">
        <v>0</v>
      </c>
      <c r="G36" s="649">
        <v>0</v>
      </c>
      <c r="H36" s="649">
        <v>0</v>
      </c>
      <c r="I36" s="649">
        <v>0</v>
      </c>
      <c r="J36" s="649">
        <v>0</v>
      </c>
      <c r="K36" s="649">
        <v>0</v>
      </c>
      <c r="L36" s="649">
        <v>0</v>
      </c>
      <c r="M36" s="649">
        <v>0</v>
      </c>
      <c r="N36" s="649">
        <v>0</v>
      </c>
      <c r="O36" s="649">
        <v>0</v>
      </c>
      <c r="P36" s="649">
        <v>0</v>
      </c>
      <c r="Q36" s="649">
        <v>0</v>
      </c>
      <c r="R36" s="649">
        <v>0</v>
      </c>
      <c r="S36" s="649">
        <v>0</v>
      </c>
    </row>
    <row r="37" spans="2:19">
      <c r="B37" s="256" t="s">
        <v>560</v>
      </c>
      <c r="C37" s="650">
        <v>0</v>
      </c>
      <c r="D37" s="650">
        <v>0</v>
      </c>
      <c r="E37" s="650">
        <v>0</v>
      </c>
      <c r="F37" s="650">
        <v>0</v>
      </c>
      <c r="G37" s="650">
        <v>0</v>
      </c>
      <c r="H37" s="650">
        <v>0</v>
      </c>
      <c r="I37" s="650">
        <v>0</v>
      </c>
      <c r="J37" s="650">
        <v>0</v>
      </c>
      <c r="K37" s="650">
        <v>0</v>
      </c>
      <c r="L37" s="650">
        <v>0</v>
      </c>
      <c r="M37" s="650">
        <v>0</v>
      </c>
      <c r="N37" s="650">
        <v>0</v>
      </c>
      <c r="O37" s="650">
        <v>0</v>
      </c>
      <c r="P37" s="650">
        <v>0</v>
      </c>
      <c r="Q37" s="650">
        <v>0</v>
      </c>
      <c r="R37" s="650">
        <v>0</v>
      </c>
      <c r="S37" s="650">
        <v>0</v>
      </c>
    </row>
    <row r="38" spans="2:19">
      <c r="B38" s="148" t="s">
        <v>561</v>
      </c>
      <c r="C38" s="630">
        <v>0</v>
      </c>
      <c r="D38" s="630">
        <v>0</v>
      </c>
      <c r="E38" s="630">
        <v>0</v>
      </c>
      <c r="F38" s="630">
        <v>0</v>
      </c>
      <c r="G38" s="630">
        <v>0</v>
      </c>
      <c r="H38" s="630">
        <v>0</v>
      </c>
      <c r="I38" s="630">
        <v>0</v>
      </c>
      <c r="J38" s="630">
        <v>0</v>
      </c>
      <c r="K38" s="630">
        <v>0</v>
      </c>
      <c r="L38" s="630">
        <v>0</v>
      </c>
      <c r="M38" s="630">
        <v>0</v>
      </c>
      <c r="N38" s="630">
        <v>0</v>
      </c>
      <c r="O38" s="630">
        <v>0</v>
      </c>
      <c r="P38" s="630">
        <v>0</v>
      </c>
      <c r="Q38" s="630">
        <v>0</v>
      </c>
      <c r="R38" s="630">
        <v>0</v>
      </c>
      <c r="S38" s="630">
        <v>0</v>
      </c>
    </row>
    <row r="39" spans="2:19">
      <c r="B39" s="148" t="s">
        <v>570</v>
      </c>
      <c r="C39" s="630">
        <v>0</v>
      </c>
      <c r="D39" s="630">
        <v>0</v>
      </c>
      <c r="E39" s="630">
        <v>0</v>
      </c>
      <c r="F39" s="630">
        <v>0</v>
      </c>
      <c r="G39" s="630">
        <v>0</v>
      </c>
      <c r="H39" s="630">
        <v>0</v>
      </c>
      <c r="I39" s="630">
        <v>0</v>
      </c>
      <c r="J39" s="630">
        <v>0</v>
      </c>
      <c r="K39" s="630">
        <v>0</v>
      </c>
      <c r="L39" s="630">
        <v>0</v>
      </c>
      <c r="M39" s="630">
        <v>0</v>
      </c>
      <c r="N39" s="630">
        <v>0</v>
      </c>
      <c r="O39" s="630">
        <v>0</v>
      </c>
      <c r="P39" s="630">
        <v>0</v>
      </c>
      <c r="Q39" s="630">
        <v>0</v>
      </c>
      <c r="R39" s="630">
        <v>0</v>
      </c>
      <c r="S39" s="630">
        <v>0</v>
      </c>
    </row>
    <row r="40" spans="2:19">
      <c r="B40" s="148" t="s">
        <v>563</v>
      </c>
      <c r="C40" s="630">
        <v>0</v>
      </c>
      <c r="D40" s="630">
        <v>0</v>
      </c>
      <c r="E40" s="630">
        <v>0</v>
      </c>
      <c r="F40" s="630">
        <v>0</v>
      </c>
      <c r="G40" s="630">
        <v>0</v>
      </c>
      <c r="H40" s="630">
        <v>0</v>
      </c>
      <c r="I40" s="630">
        <v>0</v>
      </c>
      <c r="J40" s="630">
        <v>0</v>
      </c>
      <c r="K40" s="630">
        <v>0</v>
      </c>
      <c r="L40" s="630">
        <v>0</v>
      </c>
      <c r="M40" s="630">
        <v>0</v>
      </c>
      <c r="N40" s="630">
        <v>0</v>
      </c>
      <c r="O40" s="630">
        <v>0</v>
      </c>
      <c r="P40" s="630">
        <v>0</v>
      </c>
      <c r="Q40" s="630">
        <v>0</v>
      </c>
      <c r="R40" s="630">
        <v>0</v>
      </c>
      <c r="S40" s="630">
        <v>0</v>
      </c>
    </row>
    <row r="41" spans="2:19">
      <c r="B41" s="148" t="s">
        <v>564</v>
      </c>
      <c r="C41" s="630">
        <v>0</v>
      </c>
      <c r="D41" s="630">
        <v>0</v>
      </c>
      <c r="E41" s="630">
        <v>0</v>
      </c>
      <c r="F41" s="630">
        <v>0</v>
      </c>
      <c r="G41" s="630">
        <v>0</v>
      </c>
      <c r="H41" s="630">
        <v>0</v>
      </c>
      <c r="I41" s="630">
        <v>0</v>
      </c>
      <c r="J41" s="630">
        <v>0</v>
      </c>
      <c r="K41" s="630">
        <v>0</v>
      </c>
      <c r="L41" s="630">
        <v>0</v>
      </c>
      <c r="M41" s="630">
        <v>0</v>
      </c>
      <c r="N41" s="630">
        <v>0</v>
      </c>
      <c r="O41" s="630">
        <v>0</v>
      </c>
      <c r="P41" s="630">
        <v>0</v>
      </c>
      <c r="Q41" s="630">
        <v>0</v>
      </c>
      <c r="R41" s="630">
        <v>0</v>
      </c>
      <c r="S41" s="630">
        <v>0</v>
      </c>
    </row>
    <row r="42" spans="2:19">
      <c r="B42" s="148" t="s">
        <v>565</v>
      </c>
      <c r="C42" s="630">
        <v>0</v>
      </c>
      <c r="D42" s="630">
        <v>0</v>
      </c>
      <c r="E42" s="630">
        <v>0</v>
      </c>
      <c r="F42" s="630">
        <v>0</v>
      </c>
      <c r="G42" s="630">
        <v>0</v>
      </c>
      <c r="H42" s="630">
        <v>0</v>
      </c>
      <c r="I42" s="630">
        <v>0</v>
      </c>
      <c r="J42" s="630">
        <v>0</v>
      </c>
      <c r="K42" s="630">
        <v>0</v>
      </c>
      <c r="L42" s="630">
        <v>0</v>
      </c>
      <c r="M42" s="630">
        <v>0</v>
      </c>
      <c r="N42" s="630">
        <v>0</v>
      </c>
      <c r="O42" s="630">
        <v>0</v>
      </c>
      <c r="P42" s="630">
        <v>0</v>
      </c>
      <c r="Q42" s="630">
        <v>0</v>
      </c>
      <c r="R42" s="630">
        <v>0</v>
      </c>
      <c r="S42" s="630">
        <v>0</v>
      </c>
    </row>
    <row r="43" spans="2:19" ht="13.5" thickBot="1"/>
    <row r="44" spans="2:19">
      <c r="R44" s="694" t="s">
        <v>930</v>
      </c>
      <c r="S44" s="695"/>
    </row>
    <row r="45" spans="2:19" ht="13.5" thickBot="1">
      <c r="R45" s="696"/>
      <c r="S45" s="697"/>
    </row>
  </sheetData>
  <mergeCells count="11">
    <mergeCell ref="R44:S45"/>
    <mergeCell ref="C26:G26"/>
    <mergeCell ref="H26:K26"/>
    <mergeCell ref="L26:N26"/>
    <mergeCell ref="P26:S26"/>
    <mergeCell ref="B23:S23"/>
    <mergeCell ref="C5:G5"/>
    <mergeCell ref="B2:S2"/>
    <mergeCell ref="H5:K5"/>
    <mergeCell ref="L5:N5"/>
    <mergeCell ref="P5:S5"/>
  </mergeCells>
  <hyperlinks>
    <hyperlink ref="R44:S45" location="'Índice de tablas'!B2" display="HOME"/>
  </hyperlinks>
  <pageMargins left="0.7" right="0.7" top="0.75" bottom="0.75" header="0.3" footer="0.3"/>
  <pageSetup paperSize="9" orientation="portrait" horizontalDpi="0" verticalDpi="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D37"/>
  <sheetViews>
    <sheetView showGridLines="0" zoomScaleNormal="100" workbookViewId="0">
      <selection activeCell="C36" sqref="C36:D37"/>
    </sheetView>
  </sheetViews>
  <sheetFormatPr baseColWidth="10" defaultColWidth="9" defaultRowHeight="12.75"/>
  <cols>
    <col min="1" max="1" width="9" style="26"/>
    <col min="2" max="2" width="56.5" style="26" customWidth="1"/>
    <col min="3" max="3" width="7.33203125" style="26" customWidth="1"/>
    <col min="4" max="4" width="22.1640625" style="26" customWidth="1"/>
    <col min="5" max="16384" width="9" style="26"/>
  </cols>
  <sheetData>
    <row r="2" spans="2:4">
      <c r="B2" s="714" t="s">
        <v>827</v>
      </c>
      <c r="C2" s="714"/>
      <c r="D2" s="714"/>
    </row>
    <row r="3" spans="2:4">
      <c r="B3" s="42"/>
      <c r="C3" s="42"/>
      <c r="D3" s="42"/>
    </row>
    <row r="4" spans="2:4">
      <c r="B4" s="42"/>
      <c r="C4" s="42"/>
      <c r="D4" s="42"/>
    </row>
    <row r="5" spans="2:4" s="21" customFormat="1" ht="25.5">
      <c r="B5" s="22" t="s">
        <v>776</v>
      </c>
      <c r="C5" s="451" t="s">
        <v>431</v>
      </c>
      <c r="D5" s="453" t="s">
        <v>526</v>
      </c>
    </row>
    <row r="6" spans="2:4">
      <c r="B6" s="257" t="s">
        <v>527</v>
      </c>
      <c r="C6" s="17"/>
      <c r="D6" s="17"/>
    </row>
    <row r="7" spans="2:4">
      <c r="B7" s="256" t="s">
        <v>528</v>
      </c>
      <c r="C7" s="203">
        <v>2736.7249999999999</v>
      </c>
      <c r="D7" s="204">
        <v>218.93799999999999</v>
      </c>
    </row>
    <row r="8" spans="2:4">
      <c r="B8" s="148" t="s">
        <v>529</v>
      </c>
      <c r="C8" s="165">
        <v>182.29499999999999</v>
      </c>
      <c r="D8" s="165">
        <v>14.583599999999999</v>
      </c>
    </row>
    <row r="9" spans="2:4">
      <c r="B9" s="148" t="s">
        <v>530</v>
      </c>
      <c r="C9" s="163">
        <v>1281.325</v>
      </c>
      <c r="D9" s="165">
        <v>102.506</v>
      </c>
    </row>
    <row r="10" spans="2:4">
      <c r="B10" s="148" t="s">
        <v>531</v>
      </c>
      <c r="C10" s="165">
        <v>10.263</v>
      </c>
      <c r="D10" s="165">
        <v>0.82103999999999999</v>
      </c>
    </row>
    <row r="11" spans="2:4">
      <c r="B11" s="198" t="s">
        <v>532</v>
      </c>
      <c r="C11" s="16"/>
      <c r="D11" s="16"/>
    </row>
    <row r="12" spans="2:4">
      <c r="B12" s="256" t="s">
        <v>533</v>
      </c>
      <c r="C12" s="630">
        <v>0</v>
      </c>
      <c r="D12" s="630">
        <v>0</v>
      </c>
    </row>
    <row r="13" spans="2:4">
      <c r="B13" s="148" t="s">
        <v>534</v>
      </c>
      <c r="C13" s="630">
        <v>0</v>
      </c>
      <c r="D13" s="630">
        <v>0</v>
      </c>
    </row>
    <row r="14" spans="2:4">
      <c r="B14" s="148" t="s">
        <v>535</v>
      </c>
      <c r="C14" s="630">
        <v>0</v>
      </c>
      <c r="D14" s="630">
        <v>0</v>
      </c>
    </row>
    <row r="15" spans="2:4">
      <c r="B15" s="198" t="s">
        <v>536</v>
      </c>
      <c r="C15" s="200">
        <v>20.337499999999999</v>
      </c>
      <c r="D15" s="200">
        <v>1.627</v>
      </c>
    </row>
    <row r="16" spans="2:4">
      <c r="B16" s="263" t="s">
        <v>537</v>
      </c>
      <c r="C16" s="264">
        <v>58.887500000000003</v>
      </c>
      <c r="D16" s="264">
        <v>4.7110000000000003</v>
      </c>
    </row>
    <row r="17" spans="2:4">
      <c r="B17" s="150" t="s">
        <v>243</v>
      </c>
      <c r="C17" s="145">
        <v>4289.8329999999996</v>
      </c>
      <c r="D17" s="178">
        <v>343.18664000000001</v>
      </c>
    </row>
    <row r="18" spans="2:4">
      <c r="B18" s="181"/>
      <c r="C18" s="182"/>
      <c r="D18" s="183"/>
    </row>
    <row r="19" spans="2:4">
      <c r="B19" s="736" t="s">
        <v>768</v>
      </c>
      <c r="C19" s="736"/>
      <c r="D19" s="736"/>
    </row>
    <row r="20" spans="2:4">
      <c r="B20" s="42"/>
      <c r="C20" s="42"/>
      <c r="D20" s="42"/>
    </row>
    <row r="21" spans="2:4">
      <c r="B21" s="42"/>
      <c r="C21" s="42"/>
      <c r="D21" s="42"/>
    </row>
    <row r="22" spans="2:4" ht="25.5">
      <c r="B22" s="22" t="s">
        <v>779</v>
      </c>
      <c r="C22" s="451" t="s">
        <v>431</v>
      </c>
      <c r="D22" s="453" t="s">
        <v>526</v>
      </c>
    </row>
    <row r="23" spans="2:4">
      <c r="B23" s="257" t="s">
        <v>527</v>
      </c>
      <c r="C23" s="17"/>
      <c r="D23" s="17"/>
    </row>
    <row r="24" spans="2:4">
      <c r="B24" s="256" t="s">
        <v>528</v>
      </c>
      <c r="C24" s="203">
        <v>2461</v>
      </c>
      <c r="D24" s="204">
        <v>197</v>
      </c>
    </row>
    <row r="25" spans="2:4">
      <c r="B25" s="148" t="s">
        <v>529</v>
      </c>
      <c r="C25" s="367">
        <v>197</v>
      </c>
      <c r="D25" s="367">
        <v>16</v>
      </c>
    </row>
    <row r="26" spans="2:4">
      <c r="B26" s="148" t="s">
        <v>530</v>
      </c>
      <c r="C26" s="371">
        <v>4579</v>
      </c>
      <c r="D26" s="367">
        <v>366</v>
      </c>
    </row>
    <row r="27" spans="2:4">
      <c r="B27" s="148" t="s">
        <v>531</v>
      </c>
      <c r="C27" s="367">
        <v>9</v>
      </c>
      <c r="D27" s="367">
        <v>1</v>
      </c>
    </row>
    <row r="28" spans="2:4">
      <c r="B28" s="198" t="s">
        <v>532</v>
      </c>
      <c r="C28" s="16"/>
      <c r="D28" s="16"/>
    </row>
    <row r="29" spans="2:4">
      <c r="B29" s="256" t="s">
        <v>533</v>
      </c>
      <c r="C29" s="630">
        <v>0</v>
      </c>
      <c r="D29" s="630">
        <v>0</v>
      </c>
    </row>
    <row r="30" spans="2:4">
      <c r="B30" s="148" t="s">
        <v>534</v>
      </c>
      <c r="C30" s="630">
        <v>0</v>
      </c>
      <c r="D30" s="630">
        <v>0</v>
      </c>
    </row>
    <row r="31" spans="2:4">
      <c r="B31" s="148" t="s">
        <v>535</v>
      </c>
      <c r="C31" s="630">
        <v>0</v>
      </c>
      <c r="D31" s="630">
        <v>0</v>
      </c>
    </row>
    <row r="32" spans="2:4">
      <c r="B32" s="198" t="s">
        <v>536</v>
      </c>
      <c r="C32" s="200">
        <v>20</v>
      </c>
      <c r="D32" s="200">
        <v>2</v>
      </c>
    </row>
    <row r="33" spans="2:4">
      <c r="B33" s="265" t="s">
        <v>537</v>
      </c>
      <c r="C33" s="264">
        <v>142</v>
      </c>
      <c r="D33" s="264">
        <v>11</v>
      </c>
    </row>
    <row r="34" spans="2:4">
      <c r="B34" s="266" t="s">
        <v>243</v>
      </c>
      <c r="C34" s="145">
        <v>7408</v>
      </c>
      <c r="D34" s="178">
        <v>593</v>
      </c>
    </row>
    <row r="35" spans="2:4" ht="13.5" thickBot="1"/>
    <row r="36" spans="2:4">
      <c r="C36" s="694" t="s">
        <v>930</v>
      </c>
      <c r="D36" s="695"/>
    </row>
    <row r="37" spans="2:4" ht="13.5" thickBot="1">
      <c r="C37" s="696"/>
      <c r="D37" s="697"/>
    </row>
  </sheetData>
  <mergeCells count="3">
    <mergeCell ref="B2:D2"/>
    <mergeCell ref="B19:D19"/>
    <mergeCell ref="C36:D37"/>
  </mergeCells>
  <hyperlinks>
    <hyperlink ref="C36:D37" location="'Índice de tablas'!B2" display="HOME"/>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K23"/>
  <sheetViews>
    <sheetView showGridLines="0" zoomScaleNormal="100" workbookViewId="0">
      <selection activeCell="E22" sqref="E22:F23"/>
    </sheetView>
  </sheetViews>
  <sheetFormatPr baseColWidth="10" defaultColWidth="9" defaultRowHeight="12.75"/>
  <cols>
    <col min="1" max="1" width="9" style="26"/>
    <col min="2" max="2" width="4" style="26" customWidth="1"/>
    <col min="3" max="3" width="32.1640625" style="26" customWidth="1"/>
    <col min="4" max="4" width="35.83203125" style="26" customWidth="1"/>
    <col min="5" max="16384" width="9" style="26"/>
  </cols>
  <sheetData>
    <row r="2" spans="2:11">
      <c r="B2" s="764" t="s">
        <v>828</v>
      </c>
      <c r="C2" s="764"/>
      <c r="D2" s="764"/>
      <c r="E2" s="764"/>
      <c r="F2" s="764"/>
      <c r="G2" s="764"/>
      <c r="H2" s="764"/>
      <c r="I2" s="764"/>
      <c r="J2" s="764"/>
      <c r="K2" s="764"/>
    </row>
    <row r="3" spans="2:11">
      <c r="B3" s="42"/>
      <c r="C3" s="42"/>
      <c r="D3" s="42"/>
    </row>
    <row r="4" spans="2:11">
      <c r="B4" s="42"/>
      <c r="C4" s="42"/>
      <c r="D4" s="42"/>
    </row>
    <row r="5" spans="2:11" s="21" customFormat="1">
      <c r="B5" s="738" t="s">
        <v>871</v>
      </c>
      <c r="C5" s="732"/>
      <c r="D5" s="732"/>
      <c r="F5" s="26"/>
      <c r="G5" s="26"/>
    </row>
    <row r="6" spans="2:11">
      <c r="B6" s="765" t="s">
        <v>519</v>
      </c>
      <c r="C6" s="765"/>
      <c r="D6" s="765"/>
    </row>
    <row r="7" spans="2:11">
      <c r="B7" s="261">
        <v>1</v>
      </c>
      <c r="C7" s="256" t="s">
        <v>520</v>
      </c>
      <c r="D7" s="204">
        <v>87.263000000000005</v>
      </c>
    </row>
    <row r="8" spans="2:11">
      <c r="B8" s="262">
        <v>2</v>
      </c>
      <c r="C8" s="148" t="s">
        <v>521</v>
      </c>
      <c r="D8" s="165">
        <v>63.54</v>
      </c>
      <c r="H8" s="562"/>
      <c r="I8" s="560"/>
    </row>
    <row r="9" spans="2:11">
      <c r="B9" s="262">
        <v>3</v>
      </c>
      <c r="C9" s="148" t="s">
        <v>522</v>
      </c>
      <c r="D9" s="165">
        <v>48.529000000000003</v>
      </c>
      <c r="H9" s="562"/>
      <c r="I9" s="562"/>
    </row>
    <row r="10" spans="2:11">
      <c r="B10" s="262">
        <v>4</v>
      </c>
      <c r="C10" s="148" t="s">
        <v>523</v>
      </c>
      <c r="D10" s="165">
        <v>58.661999999999999</v>
      </c>
      <c r="H10" s="562"/>
      <c r="I10" s="562"/>
    </row>
    <row r="11" spans="2:11">
      <c r="B11" s="766" t="s">
        <v>524</v>
      </c>
      <c r="C11" s="766"/>
      <c r="D11" s="766"/>
      <c r="H11" s="562"/>
      <c r="I11" s="562"/>
    </row>
    <row r="12" spans="2:11">
      <c r="B12" s="261">
        <v>5</v>
      </c>
      <c r="C12" s="256" t="s">
        <v>520</v>
      </c>
      <c r="D12" s="204">
        <v>173.84100000000001</v>
      </c>
      <c r="H12" s="561"/>
      <c r="I12" s="562"/>
    </row>
    <row r="13" spans="2:11">
      <c r="B13" s="262">
        <v>6</v>
      </c>
      <c r="C13" s="148" t="s">
        <v>521</v>
      </c>
      <c r="D13" s="165">
        <v>129.72900000000001</v>
      </c>
      <c r="H13" s="562"/>
      <c r="I13" s="562"/>
    </row>
    <row r="14" spans="2:11">
      <c r="B14" s="262">
        <v>7</v>
      </c>
      <c r="C14" s="148" t="s">
        <v>522</v>
      </c>
      <c r="D14" s="165">
        <v>88.06</v>
      </c>
      <c r="H14" s="562"/>
      <c r="I14" s="562"/>
    </row>
    <row r="15" spans="2:11" ht="16.5" customHeight="1">
      <c r="B15" s="262">
        <v>8</v>
      </c>
      <c r="C15" s="148" t="s">
        <v>523</v>
      </c>
      <c r="D15" s="165">
        <v>137.82300000000001</v>
      </c>
      <c r="H15" s="562"/>
      <c r="I15" s="562"/>
    </row>
    <row r="16" spans="2:11" ht="16.5" customHeight="1">
      <c r="B16" s="766" t="s">
        <v>525</v>
      </c>
      <c r="C16" s="766"/>
      <c r="D16" s="766"/>
      <c r="H16" s="562"/>
      <c r="I16" s="562"/>
    </row>
    <row r="17" spans="2:9" ht="16.5" customHeight="1">
      <c r="B17" s="261">
        <v>9</v>
      </c>
      <c r="C17" s="256" t="s">
        <v>520</v>
      </c>
      <c r="D17" s="204">
        <v>144.827</v>
      </c>
      <c r="H17" s="561"/>
      <c r="I17" s="562"/>
    </row>
    <row r="18" spans="2:9" ht="16.5" customHeight="1">
      <c r="B18" s="262">
        <v>10</v>
      </c>
      <c r="C18" s="148" t="s">
        <v>521</v>
      </c>
      <c r="D18" s="165">
        <v>104.491</v>
      </c>
      <c r="H18" s="562"/>
      <c r="I18" s="562"/>
    </row>
    <row r="19" spans="2:9" ht="16.5" customHeight="1">
      <c r="B19" s="262">
        <v>11</v>
      </c>
      <c r="C19" s="148" t="s">
        <v>522</v>
      </c>
      <c r="D19" s="165">
        <v>70.051000000000002</v>
      </c>
      <c r="H19" s="562"/>
      <c r="I19" s="562"/>
    </row>
    <row r="20" spans="2:9" ht="16.5" customHeight="1">
      <c r="B20" s="262">
        <v>12</v>
      </c>
      <c r="C20" s="148" t="s">
        <v>523</v>
      </c>
      <c r="D20" s="165">
        <v>89.926000000000002</v>
      </c>
      <c r="H20" s="562"/>
      <c r="I20" s="562"/>
    </row>
    <row r="21" spans="2:9" ht="13.5" thickBot="1">
      <c r="H21" s="562"/>
      <c r="I21" s="562"/>
    </row>
    <row r="22" spans="2:9">
      <c r="E22" s="694" t="s">
        <v>930</v>
      </c>
      <c r="F22" s="695"/>
    </row>
    <row r="23" spans="2:9" ht="13.5" thickBot="1">
      <c r="E23" s="696"/>
      <c r="F23" s="697"/>
    </row>
  </sheetData>
  <mergeCells count="6">
    <mergeCell ref="E22:F23"/>
    <mergeCell ref="B2:K2"/>
    <mergeCell ref="B6:D6"/>
    <mergeCell ref="B11:D11"/>
    <mergeCell ref="B16:D16"/>
    <mergeCell ref="B5:D5"/>
  </mergeCells>
  <hyperlinks>
    <hyperlink ref="F7:G8" location="'Índice de tablas'!B2" display="Home"/>
    <hyperlink ref="E22:F23" location="'Índice de tablas'!B2" display="HOME"/>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D43"/>
  <sheetViews>
    <sheetView showGridLines="0" topLeftCell="A19" zoomScaleNormal="100" workbookViewId="0">
      <selection activeCell="C42" sqref="C42:D43"/>
    </sheetView>
  </sheetViews>
  <sheetFormatPr baseColWidth="10" defaultColWidth="9" defaultRowHeight="12.75"/>
  <cols>
    <col min="1" max="1" width="9" style="26"/>
    <col min="2" max="2" width="83.6640625" style="26" customWidth="1"/>
    <col min="3" max="3" width="8.83203125" style="26" customWidth="1"/>
    <col min="4" max="4" width="22" style="26" customWidth="1"/>
    <col min="5" max="16384" width="9" style="26"/>
  </cols>
  <sheetData>
    <row r="2" spans="2:4" ht="24" customHeight="1">
      <c r="B2" s="714" t="s">
        <v>829</v>
      </c>
      <c r="C2" s="714"/>
      <c r="D2" s="714"/>
    </row>
    <row r="3" spans="2:4">
      <c r="B3" s="42"/>
      <c r="C3" s="42"/>
      <c r="D3" s="42"/>
    </row>
    <row r="4" spans="2:4">
      <c r="B4" s="42"/>
      <c r="C4" s="42"/>
      <c r="D4" s="42"/>
    </row>
    <row r="5" spans="2:4" s="21" customFormat="1" ht="25.5">
      <c r="B5" s="22" t="s">
        <v>776</v>
      </c>
      <c r="C5" s="151" t="s">
        <v>431</v>
      </c>
      <c r="D5" s="151" t="s">
        <v>504</v>
      </c>
    </row>
    <row r="6" spans="2:4">
      <c r="B6" s="257" t="s">
        <v>505</v>
      </c>
      <c r="C6" s="258">
        <v>2410.5250000000001</v>
      </c>
      <c r="D6" s="259">
        <v>192.84200000000001</v>
      </c>
    </row>
    <row r="7" spans="2:4">
      <c r="B7" s="256" t="s">
        <v>506</v>
      </c>
      <c r="C7" s="204">
        <v>733.27499999999998</v>
      </c>
      <c r="D7" s="204">
        <v>58.661999999999999</v>
      </c>
    </row>
    <row r="8" spans="2:4" ht="25.5">
      <c r="B8" s="148" t="s">
        <v>507</v>
      </c>
      <c r="C8" s="163">
        <v>2410.5250000000001</v>
      </c>
      <c r="D8" s="165">
        <v>192.84200000000001</v>
      </c>
    </row>
    <row r="9" spans="2:4">
      <c r="B9" s="198" t="s">
        <v>508</v>
      </c>
      <c r="C9" s="199">
        <v>4804.8</v>
      </c>
      <c r="D9" s="200">
        <v>384.38400000000001</v>
      </c>
    </row>
    <row r="10" spans="2:4">
      <c r="B10" s="256" t="s">
        <v>509</v>
      </c>
      <c r="C10" s="203">
        <v>1722.7875000000001</v>
      </c>
      <c r="D10" s="204">
        <v>137.82300000000001</v>
      </c>
    </row>
    <row r="11" spans="2:4" ht="25.5">
      <c r="B11" s="148" t="s">
        <v>510</v>
      </c>
      <c r="C11" s="163">
        <v>4804.8</v>
      </c>
      <c r="D11" s="165">
        <v>384.38400000000001</v>
      </c>
    </row>
    <row r="12" spans="2:4">
      <c r="B12" s="198" t="s">
        <v>511</v>
      </c>
      <c r="C12" s="199">
        <v>1226.7749999999999</v>
      </c>
      <c r="D12" s="200">
        <v>98.141999999999996</v>
      </c>
    </row>
    <row r="13" spans="2:4">
      <c r="B13" s="256" t="s">
        <v>512</v>
      </c>
      <c r="C13" s="203">
        <v>1226.7749999999999</v>
      </c>
      <c r="D13" s="204">
        <v>98.141999999999996</v>
      </c>
    </row>
    <row r="14" spans="2:4">
      <c r="B14" s="148" t="s">
        <v>513</v>
      </c>
      <c r="C14" s="163">
        <v>1226.7749999999999</v>
      </c>
      <c r="D14" s="165">
        <v>98.141999999999996</v>
      </c>
    </row>
    <row r="15" spans="2:4" ht="16.5" customHeight="1">
      <c r="B15" s="198" t="s">
        <v>514</v>
      </c>
      <c r="C15" s="649">
        <v>0</v>
      </c>
      <c r="D15" s="649">
        <v>0</v>
      </c>
    </row>
    <row r="16" spans="2:4">
      <c r="B16" s="256" t="s">
        <v>515</v>
      </c>
      <c r="C16" s="650">
        <v>0</v>
      </c>
      <c r="D16" s="650">
        <v>0</v>
      </c>
    </row>
    <row r="17" spans="2:4" ht="27" customHeight="1">
      <c r="B17" s="148" t="s">
        <v>516</v>
      </c>
      <c r="C17" s="630">
        <v>0</v>
      </c>
      <c r="D17" s="630">
        <v>0</v>
      </c>
    </row>
    <row r="18" spans="2:4" ht="24.2" customHeight="1">
      <c r="B18" s="148" t="s">
        <v>517</v>
      </c>
      <c r="C18" s="630">
        <v>0</v>
      </c>
      <c r="D18" s="630">
        <v>0</v>
      </c>
    </row>
    <row r="19" spans="2:4" ht="16.5" customHeight="1">
      <c r="B19" s="210" t="s">
        <v>518</v>
      </c>
      <c r="C19" s="630">
        <v>0</v>
      </c>
      <c r="D19" s="630">
        <v>0</v>
      </c>
    </row>
    <row r="20" spans="2:4" ht="16.5" customHeight="1">
      <c r="B20" s="150" t="s">
        <v>243</v>
      </c>
      <c r="C20" s="145">
        <v>8442.1</v>
      </c>
      <c r="D20" s="178">
        <v>675.36800000000005</v>
      </c>
    </row>
    <row r="21" spans="2:4" ht="16.5" customHeight="1">
      <c r="B21" s="181"/>
      <c r="C21" s="182"/>
      <c r="D21" s="183"/>
    </row>
    <row r="22" spans="2:4" ht="22.15" customHeight="1">
      <c r="B22" s="767" t="s">
        <v>769</v>
      </c>
      <c r="C22" s="767"/>
      <c r="D22" s="767"/>
    </row>
    <row r="23" spans="2:4">
      <c r="B23" s="42"/>
      <c r="C23" s="42"/>
      <c r="D23" s="42"/>
    </row>
    <row r="24" spans="2:4">
      <c r="B24" s="42"/>
      <c r="C24" s="42"/>
      <c r="D24" s="42"/>
    </row>
    <row r="25" spans="2:4" ht="25.5">
      <c r="B25" s="22" t="s">
        <v>779</v>
      </c>
      <c r="C25" s="260" t="s">
        <v>431</v>
      </c>
      <c r="D25" s="260" t="s">
        <v>504</v>
      </c>
    </row>
    <row r="26" spans="2:4" ht="16.5" customHeight="1">
      <c r="B26" s="471" t="s">
        <v>783</v>
      </c>
      <c r="C26" s="258">
        <v>2232</v>
      </c>
      <c r="D26" s="259">
        <v>179</v>
      </c>
    </row>
    <row r="27" spans="2:4" ht="16.5" customHeight="1">
      <c r="B27" s="256" t="s">
        <v>506</v>
      </c>
      <c r="C27" s="204">
        <v>716</v>
      </c>
      <c r="D27" s="204">
        <v>57</v>
      </c>
    </row>
    <row r="28" spans="2:4" ht="25.5" customHeight="1">
      <c r="B28" s="148" t="s">
        <v>507</v>
      </c>
      <c r="C28" s="371">
        <v>2232</v>
      </c>
      <c r="D28" s="367">
        <v>179</v>
      </c>
    </row>
    <row r="29" spans="2:4" ht="16.5" customHeight="1">
      <c r="B29" s="198" t="s">
        <v>508</v>
      </c>
      <c r="C29" s="199">
        <v>5138</v>
      </c>
      <c r="D29" s="200">
        <v>411</v>
      </c>
    </row>
    <row r="30" spans="2:4" ht="16.5" customHeight="1">
      <c r="B30" s="256" t="s">
        <v>509</v>
      </c>
      <c r="C30" s="203">
        <v>1590</v>
      </c>
      <c r="D30" s="204">
        <v>127</v>
      </c>
    </row>
    <row r="31" spans="2:4" ht="27.75" customHeight="1">
      <c r="B31" s="148" t="s">
        <v>510</v>
      </c>
      <c r="C31" s="371">
        <v>5138</v>
      </c>
      <c r="D31" s="367">
        <v>411</v>
      </c>
    </row>
    <row r="32" spans="2:4" ht="16.5" customHeight="1">
      <c r="B32" s="198" t="s">
        <v>511</v>
      </c>
      <c r="C32" s="199">
        <v>1240</v>
      </c>
      <c r="D32" s="200">
        <v>99</v>
      </c>
    </row>
    <row r="33" spans="2:4" ht="16.5" customHeight="1">
      <c r="B33" s="256" t="s">
        <v>512</v>
      </c>
      <c r="C33" s="203">
        <v>1147</v>
      </c>
      <c r="D33" s="204">
        <v>92</v>
      </c>
    </row>
    <row r="34" spans="2:4" ht="16.5" customHeight="1">
      <c r="B34" s="148" t="s">
        <v>513</v>
      </c>
      <c r="C34" s="371">
        <v>1240</v>
      </c>
      <c r="D34" s="367">
        <v>99</v>
      </c>
    </row>
    <row r="35" spans="2:4" ht="16.5" customHeight="1">
      <c r="B35" s="198" t="s">
        <v>514</v>
      </c>
      <c r="C35" s="649">
        <v>0</v>
      </c>
      <c r="D35" s="649">
        <v>0</v>
      </c>
    </row>
    <row r="36" spans="2:4">
      <c r="B36" s="256" t="s">
        <v>515</v>
      </c>
      <c r="C36" s="650">
        <v>0</v>
      </c>
      <c r="D36" s="650">
        <v>0</v>
      </c>
    </row>
    <row r="37" spans="2:4" ht="31.15" customHeight="1">
      <c r="B37" s="148" t="s">
        <v>516</v>
      </c>
      <c r="C37" s="630">
        <v>0</v>
      </c>
      <c r="D37" s="630">
        <v>0</v>
      </c>
    </row>
    <row r="38" spans="2:4" ht="24.2" customHeight="1">
      <c r="B38" s="148" t="s">
        <v>517</v>
      </c>
      <c r="C38" s="630">
        <v>0</v>
      </c>
      <c r="D38" s="630">
        <v>0</v>
      </c>
    </row>
    <row r="39" spans="2:4" ht="16.5" customHeight="1">
      <c r="B39" s="210" t="s">
        <v>518</v>
      </c>
      <c r="C39" s="630">
        <v>0</v>
      </c>
      <c r="D39" s="630">
        <v>0</v>
      </c>
    </row>
    <row r="40" spans="2:4" ht="16.5" customHeight="1">
      <c r="B40" s="150" t="s">
        <v>243</v>
      </c>
      <c r="C40" s="145">
        <v>8611</v>
      </c>
      <c r="D40" s="178">
        <v>689</v>
      </c>
    </row>
    <row r="41" spans="2:4" ht="13.5" thickBot="1"/>
    <row r="42" spans="2:4">
      <c r="C42" s="694" t="s">
        <v>930</v>
      </c>
      <c r="D42" s="695"/>
    </row>
    <row r="43" spans="2:4" ht="13.5" thickBot="1">
      <c r="C43" s="696"/>
      <c r="D43" s="697"/>
    </row>
  </sheetData>
  <mergeCells count="3">
    <mergeCell ref="B2:D2"/>
    <mergeCell ref="B22:D22"/>
    <mergeCell ref="C42:D43"/>
  </mergeCells>
  <hyperlinks>
    <hyperlink ref="C42:D43" location="'Índice de tablas'!B2" display="HOM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F51"/>
  <sheetViews>
    <sheetView showGridLines="0" zoomScale="90" zoomScaleNormal="90" workbookViewId="0">
      <selection activeCell="C9" sqref="C9"/>
    </sheetView>
  </sheetViews>
  <sheetFormatPr baseColWidth="10" defaultColWidth="10.83203125" defaultRowHeight="15" customHeight="1"/>
  <cols>
    <col min="1" max="2" width="10.83203125" style="377"/>
    <col min="3" max="3" width="90.33203125" style="377" customWidth="1"/>
    <col min="4" max="5" width="12.83203125" style="377" customWidth="1"/>
    <col min="6" max="16384" width="10.83203125" style="377"/>
  </cols>
  <sheetData>
    <row r="2" spans="1:5" ht="15" customHeight="1">
      <c r="C2" s="702" t="s">
        <v>702</v>
      </c>
      <c r="D2" s="702"/>
      <c r="E2" s="702"/>
    </row>
    <row r="3" spans="1:5" ht="15" customHeight="1">
      <c r="C3" s="378"/>
      <c r="D3" s="378"/>
      <c r="E3" s="378"/>
    </row>
    <row r="4" spans="1:5" ht="15" customHeight="1">
      <c r="C4" s="378"/>
      <c r="D4" s="378"/>
      <c r="E4" s="378"/>
    </row>
    <row r="5" spans="1:5" ht="15" customHeight="1">
      <c r="C5" s="379" t="s">
        <v>777</v>
      </c>
      <c r="D5" s="380">
        <v>43281</v>
      </c>
      <c r="E5" s="380">
        <v>43100</v>
      </c>
    </row>
    <row r="6" spans="1:5" ht="15" customHeight="1">
      <c r="C6" s="381" t="s">
        <v>703</v>
      </c>
      <c r="D6" s="598">
        <v>27259.35</v>
      </c>
      <c r="E6" s="598">
        <v>27259.35</v>
      </c>
    </row>
    <row r="7" spans="1:5" ht="15" customHeight="1">
      <c r="C7" s="382" t="s">
        <v>704</v>
      </c>
      <c r="D7" s="583">
        <v>26926.094999999998</v>
      </c>
      <c r="E7" s="583">
        <v>25510.988000000001</v>
      </c>
    </row>
    <row r="8" spans="1:5" ht="15" customHeight="1">
      <c r="A8" s="384"/>
      <c r="C8" s="382" t="s">
        <v>705</v>
      </c>
      <c r="D8" s="583">
        <v>-9802.8019999999997</v>
      </c>
      <c r="E8" s="583">
        <v>-8717.0609999999997</v>
      </c>
    </row>
    <row r="9" spans="1:5" ht="15" customHeight="1">
      <c r="A9" s="384"/>
      <c r="C9" s="382" t="s">
        <v>706</v>
      </c>
      <c r="D9" s="583">
        <v>4564.5442366148818</v>
      </c>
      <c r="E9" s="583">
        <v>5445.8274743516267</v>
      </c>
    </row>
    <row r="10" spans="1:5" ht="15" customHeight="1">
      <c r="A10" s="384"/>
      <c r="C10" s="385" t="s">
        <v>707</v>
      </c>
      <c r="D10" s="593">
        <v>1374.7433333333338</v>
      </c>
      <c r="E10" s="593">
        <v>1435.5830803853078</v>
      </c>
    </row>
    <row r="11" spans="1:5" ht="15" customHeight="1">
      <c r="A11" s="384"/>
      <c r="C11" s="386" t="s">
        <v>264</v>
      </c>
      <c r="D11" s="594">
        <v>50321.930569948207</v>
      </c>
      <c r="E11" s="594">
        <v>50934.687554736935</v>
      </c>
    </row>
    <row r="12" spans="1:5" ht="15" customHeight="1">
      <c r="A12" s="384"/>
      <c r="C12" s="387" t="s">
        <v>708</v>
      </c>
      <c r="D12" s="597">
        <v>-405.83</v>
      </c>
      <c r="E12" s="597">
        <v>-331.61</v>
      </c>
    </row>
    <row r="13" spans="1:5" ht="15" customHeight="1">
      <c r="A13" s="384"/>
      <c r="C13" s="382" t="s">
        <v>709</v>
      </c>
      <c r="D13" s="583">
        <v>-8255.0137489635781</v>
      </c>
      <c r="E13" s="583">
        <v>-6627.4540669740391</v>
      </c>
    </row>
    <row r="14" spans="1:5" ht="15" customHeight="1">
      <c r="A14" s="384"/>
      <c r="C14" s="382" t="s">
        <v>710</v>
      </c>
      <c r="D14" s="583">
        <v>-1173.9380000000001</v>
      </c>
      <c r="E14" s="583">
        <v>-755.05600000000004</v>
      </c>
    </row>
    <row r="15" spans="1:5" ht="29.25" customHeight="1">
      <c r="A15" s="384"/>
      <c r="C15" s="382" t="s">
        <v>711</v>
      </c>
      <c r="D15" s="583">
        <v>-286.27506300000005</v>
      </c>
      <c r="E15" s="583">
        <v>-193.16389599999999</v>
      </c>
    </row>
    <row r="16" spans="1:5" ht="15" customHeight="1">
      <c r="A16" s="384"/>
      <c r="C16" s="382" t="s">
        <v>712</v>
      </c>
      <c r="D16" s="583">
        <v>-17.623999999999999</v>
      </c>
      <c r="E16" s="583">
        <v>-19.835999999999999</v>
      </c>
    </row>
    <row r="17" spans="1:5" ht="15" customHeight="1">
      <c r="A17" s="384"/>
      <c r="C17" s="382" t="s">
        <v>713</v>
      </c>
      <c r="D17" s="583">
        <v>0</v>
      </c>
      <c r="E17" s="583">
        <v>0</v>
      </c>
    </row>
    <row r="18" spans="1:5" ht="15" customHeight="1">
      <c r="A18" s="384"/>
      <c r="C18" s="382" t="s">
        <v>714</v>
      </c>
      <c r="D18" s="583">
        <v>-407.38313936000003</v>
      </c>
      <c r="E18" s="583">
        <v>-278.16279410679999</v>
      </c>
    </row>
    <row r="19" spans="1:5" ht="15" customHeight="1">
      <c r="A19" s="384"/>
      <c r="C19" s="382" t="s">
        <v>715</v>
      </c>
      <c r="D19" s="583">
        <v>-35.273000000000003</v>
      </c>
      <c r="E19" s="583">
        <v>-39.185000000000002</v>
      </c>
    </row>
    <row r="20" spans="1:5" ht="15" customHeight="1">
      <c r="A20" s="384"/>
      <c r="C20" s="382" t="s">
        <v>716</v>
      </c>
      <c r="D20" s="583">
        <v>-149.18609999999998</v>
      </c>
      <c r="E20" s="583">
        <v>-323.78868</v>
      </c>
    </row>
    <row r="21" spans="1:5" ht="15" customHeight="1">
      <c r="A21" s="384"/>
      <c r="C21" s="385" t="s">
        <v>717</v>
      </c>
      <c r="D21" s="593">
        <v>-41.878999999999998</v>
      </c>
      <c r="E21" s="593">
        <v>-25.9</v>
      </c>
    </row>
    <row r="22" spans="1:5" ht="15" customHeight="1">
      <c r="A22" s="384"/>
      <c r="C22" s="386" t="s">
        <v>265</v>
      </c>
      <c r="D22" s="594">
        <v>-10772.402051323579</v>
      </c>
      <c r="E22" s="594">
        <v>-8594.1564370808392</v>
      </c>
    </row>
    <row r="23" spans="1:5" ht="15" customHeight="1">
      <c r="A23" s="384"/>
      <c r="C23" s="388" t="s">
        <v>266</v>
      </c>
      <c r="D23" s="589">
        <v>39549.528518624626</v>
      </c>
      <c r="E23" s="589">
        <v>42340.561117656092</v>
      </c>
    </row>
    <row r="24" spans="1:5" ht="15" customHeight="1">
      <c r="A24" s="384"/>
      <c r="C24" s="389" t="s">
        <v>718</v>
      </c>
      <c r="D24" s="587">
        <v>5357.78</v>
      </c>
      <c r="E24" s="587">
        <v>5750.7299999999987</v>
      </c>
    </row>
    <row r="25" spans="1:5" ht="15" customHeight="1">
      <c r="A25" s="384"/>
      <c r="C25" s="382" t="s">
        <v>719</v>
      </c>
      <c r="D25" s="583">
        <v>142.3354448</v>
      </c>
      <c r="E25" s="583">
        <v>142.06705794999999</v>
      </c>
    </row>
    <row r="26" spans="1:5" ht="30" customHeight="1">
      <c r="A26" s="384"/>
      <c r="C26" s="385" t="s">
        <v>720</v>
      </c>
      <c r="D26" s="593">
        <v>667.03207288460612</v>
      </c>
      <c r="E26" s="593">
        <v>403.40484698452673</v>
      </c>
    </row>
    <row r="27" spans="1:5" ht="15" customHeight="1">
      <c r="A27" s="384"/>
      <c r="C27" s="386" t="s">
        <v>267</v>
      </c>
      <c r="D27" s="594">
        <v>6167.3475176846059</v>
      </c>
      <c r="E27" s="594">
        <v>6296.2019049345254</v>
      </c>
    </row>
    <row r="28" spans="1:5" ht="15" customHeight="1">
      <c r="A28" s="384"/>
      <c r="C28" s="390" t="s">
        <v>721</v>
      </c>
      <c r="D28" s="595">
        <v>0</v>
      </c>
      <c r="E28" s="595">
        <v>-1656.8635167435095</v>
      </c>
    </row>
    <row r="29" spans="1:5" ht="15" customHeight="1">
      <c r="A29" s="384"/>
      <c r="C29" s="386" t="s">
        <v>268</v>
      </c>
      <c r="D29" s="594">
        <v>0</v>
      </c>
      <c r="E29" s="594">
        <v>-1656.8635167435095</v>
      </c>
    </row>
    <row r="30" spans="1:5" ht="15" customHeight="1">
      <c r="A30" s="384"/>
      <c r="C30" s="388" t="s">
        <v>269</v>
      </c>
      <c r="D30" s="589">
        <v>6167.3475176846059</v>
      </c>
      <c r="E30" s="589">
        <v>4639.3383881910158</v>
      </c>
    </row>
    <row r="31" spans="1:5" ht="30" customHeight="1">
      <c r="A31" s="384"/>
      <c r="C31" s="391" t="s">
        <v>270</v>
      </c>
      <c r="D31" s="596">
        <v>45716.87603630923</v>
      </c>
      <c r="E31" s="596">
        <v>46979.899505847105</v>
      </c>
    </row>
    <row r="32" spans="1:5" ht="15" customHeight="1">
      <c r="A32" s="384"/>
      <c r="C32" s="389" t="s">
        <v>722</v>
      </c>
      <c r="D32" s="587">
        <v>1765.2778668600001</v>
      </c>
      <c r="E32" s="587">
        <v>1759.2930140599997</v>
      </c>
    </row>
    <row r="33" spans="1:6" ht="15" customHeight="1">
      <c r="A33" s="384"/>
      <c r="C33" s="382" t="s">
        <v>723</v>
      </c>
      <c r="D33" s="587">
        <v>0</v>
      </c>
      <c r="E33" s="587">
        <v>0</v>
      </c>
    </row>
    <row r="34" spans="1:6" ht="28.5" customHeight="1">
      <c r="A34" s="384"/>
      <c r="C34" s="382" t="s">
        <v>724</v>
      </c>
      <c r="D34" s="583">
        <v>6889.7428315781626</v>
      </c>
      <c r="E34" s="583">
        <v>6437.846793521644</v>
      </c>
    </row>
    <row r="35" spans="1:6" ht="31.5" customHeight="1">
      <c r="A35" s="384"/>
      <c r="C35" s="392" t="s">
        <v>725</v>
      </c>
      <c r="D35" s="592">
        <v>121.24400725342412</v>
      </c>
      <c r="E35" s="592">
        <v>316.7088162099999</v>
      </c>
    </row>
    <row r="36" spans="1:6" ht="15" customHeight="1">
      <c r="A36" s="384"/>
      <c r="C36" s="385" t="s">
        <v>726</v>
      </c>
      <c r="D36" s="593">
        <v>586.38959399999999</v>
      </c>
      <c r="E36" s="593">
        <v>601.09696799999995</v>
      </c>
    </row>
    <row r="37" spans="1:6" ht="15" customHeight="1">
      <c r="A37" s="384"/>
      <c r="C37" s="386" t="s">
        <v>271</v>
      </c>
      <c r="D37" s="594">
        <v>9241.4102924381623</v>
      </c>
      <c r="E37" s="594">
        <v>8798</v>
      </c>
    </row>
    <row r="38" spans="1:6" ht="15" customHeight="1">
      <c r="A38" s="384"/>
      <c r="C38" s="393" t="s">
        <v>272</v>
      </c>
      <c r="D38" s="588">
        <v>0</v>
      </c>
      <c r="E38" s="588">
        <v>0</v>
      </c>
    </row>
    <row r="39" spans="1:6" ht="15" customHeight="1">
      <c r="C39" s="388" t="s">
        <v>273</v>
      </c>
      <c r="D39" s="589">
        <v>9241.4102924381623</v>
      </c>
      <c r="E39" s="589">
        <v>8798</v>
      </c>
    </row>
    <row r="40" spans="1:6" ht="15" customHeight="1">
      <c r="C40" s="394" t="s">
        <v>274</v>
      </c>
      <c r="D40" s="590">
        <v>54958.286328747388</v>
      </c>
      <c r="E40" s="590">
        <v>55777.899505847105</v>
      </c>
    </row>
    <row r="41" spans="1:6" ht="15" customHeight="1">
      <c r="C41" s="395" t="s">
        <v>275</v>
      </c>
      <c r="D41" s="591">
        <v>356887.23967271071</v>
      </c>
      <c r="E41" s="591">
        <v>362874.63283731457</v>
      </c>
    </row>
    <row r="42" spans="1:6" ht="15" customHeight="1">
      <c r="C42" s="397" t="s">
        <v>727</v>
      </c>
      <c r="D42" s="585">
        <v>0.11081807955614834</v>
      </c>
      <c r="E42" s="585">
        <v>0.11668096164946969</v>
      </c>
      <c r="F42" s="537"/>
    </row>
    <row r="43" spans="1:6" ht="15" customHeight="1">
      <c r="C43" s="398" t="s">
        <v>728</v>
      </c>
      <c r="D43" s="586">
        <v>0.10849877768848246</v>
      </c>
      <c r="E43" s="586">
        <v>0.11039984932145451</v>
      </c>
    </row>
    <row r="44" spans="1:6" ht="15" customHeight="1">
      <c r="C44" s="398" t="s">
        <v>729</v>
      </c>
      <c r="D44" s="586">
        <v>0.1280990210752132</v>
      </c>
      <c r="E44" s="586">
        <v>0.12946592364010553</v>
      </c>
      <c r="F44" s="537"/>
    </row>
    <row r="45" spans="1:6" ht="15" customHeight="1">
      <c r="C45" s="398" t="s">
        <v>730</v>
      </c>
      <c r="D45" s="586">
        <v>0.12512949208630614</v>
      </c>
      <c r="E45" s="586">
        <v>0.12763716796752536</v>
      </c>
    </row>
    <row r="46" spans="1:6" ht="15" customHeight="1">
      <c r="C46" s="398" t="s">
        <v>731</v>
      </c>
      <c r="D46" s="586">
        <v>0.15399350332376083</v>
      </c>
      <c r="E46" s="586">
        <v>0.15371186419204846</v>
      </c>
    </row>
    <row r="47" spans="1:6" ht="15" customHeight="1">
      <c r="C47" s="398" t="s">
        <v>732</v>
      </c>
      <c r="D47" s="586">
        <v>0.15106710230095921</v>
      </c>
      <c r="E47" s="586">
        <v>0.1514018355329978</v>
      </c>
    </row>
    <row r="48" spans="1:6" ht="25.5" customHeight="1">
      <c r="C48" s="703" t="s">
        <v>897</v>
      </c>
      <c r="D48" s="703"/>
      <c r="E48" s="703"/>
    </row>
    <row r="49" spans="1:5" ht="15" customHeight="1" thickBot="1">
      <c r="A49" s="399"/>
    </row>
    <row r="50" spans="1:5" ht="15" customHeight="1">
      <c r="A50" s="399"/>
      <c r="D50" s="694" t="s">
        <v>930</v>
      </c>
      <c r="E50" s="695"/>
    </row>
    <row r="51" spans="1:5" ht="15" customHeight="1" thickBot="1">
      <c r="A51" s="400"/>
      <c r="D51" s="696"/>
      <c r="E51" s="697"/>
    </row>
  </sheetData>
  <mergeCells count="3">
    <mergeCell ref="C2:E2"/>
    <mergeCell ref="C48:E48"/>
    <mergeCell ref="D50:E51"/>
  </mergeCells>
  <hyperlinks>
    <hyperlink ref="D50:E51" location="'Índice de tablas'!B2" display="HOME"/>
  </hyperlinks>
  <pageMargins left="0.75" right="0.75" top="1" bottom="1" header="0.5" footer="0.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28"/>
  <sheetViews>
    <sheetView showGridLines="0" zoomScaleNormal="100" workbookViewId="0">
      <selection activeCell="H27" sqref="H27:I28"/>
    </sheetView>
  </sheetViews>
  <sheetFormatPr baseColWidth="10" defaultColWidth="9" defaultRowHeight="12.75"/>
  <cols>
    <col min="1" max="1" width="9" style="26"/>
    <col min="2" max="2" width="65.33203125" style="26" customWidth="1"/>
    <col min="3" max="3" width="10" style="26" customWidth="1"/>
    <col min="4" max="4" width="13.1640625" style="26" customWidth="1"/>
    <col min="5" max="6" width="10.83203125" style="26" customWidth="1"/>
    <col min="7" max="7" width="11.6640625" style="26" customWidth="1"/>
    <col min="8" max="8" width="11.1640625" style="26" customWidth="1"/>
    <col min="9" max="9" width="20.6640625" style="26" customWidth="1"/>
    <col min="10" max="16384" width="9" style="26"/>
  </cols>
  <sheetData>
    <row r="1" spans="2:13">
      <c r="J1" s="511"/>
    </row>
    <row r="2" spans="2:13" ht="13.5" customHeight="1">
      <c r="B2" s="768" t="s">
        <v>830</v>
      </c>
      <c r="C2" s="768"/>
      <c r="D2" s="768"/>
      <c r="E2" s="768"/>
      <c r="F2" s="768"/>
      <c r="G2" s="768"/>
      <c r="H2" s="768"/>
      <c r="I2" s="768"/>
      <c r="J2" s="511"/>
      <c r="K2" s="511"/>
      <c r="L2" s="511"/>
      <c r="M2" s="511"/>
    </row>
    <row r="3" spans="2:13">
      <c r="B3" s="42"/>
      <c r="C3" s="42"/>
      <c r="D3" s="42"/>
      <c r="E3" s="42"/>
      <c r="F3" s="42"/>
      <c r="G3" s="42"/>
      <c r="H3" s="42"/>
      <c r="I3" s="42"/>
    </row>
    <row r="4" spans="2:13">
      <c r="B4" s="42" t="s">
        <v>778</v>
      </c>
      <c r="C4" s="42"/>
      <c r="D4" s="42"/>
      <c r="E4" s="42"/>
      <c r="F4" s="42"/>
      <c r="G4" s="42"/>
      <c r="H4" s="42"/>
      <c r="I4" s="42"/>
    </row>
    <row r="5" spans="2:13" s="21" customFormat="1" ht="25.5">
      <c r="B5" s="255" t="s">
        <v>494</v>
      </c>
      <c r="C5" s="556" t="s">
        <v>495</v>
      </c>
      <c r="D5" s="556" t="s">
        <v>496</v>
      </c>
      <c r="E5" s="556" t="s">
        <v>497</v>
      </c>
      <c r="F5" s="556" t="s">
        <v>498</v>
      </c>
      <c r="G5" s="556" t="s">
        <v>499</v>
      </c>
      <c r="H5" s="556" t="s">
        <v>500</v>
      </c>
      <c r="I5" s="558" t="s">
        <v>445</v>
      </c>
    </row>
    <row r="6" spans="2:13">
      <c r="B6" s="448" t="s">
        <v>831</v>
      </c>
      <c r="C6" s="199">
        <v>2305.444</v>
      </c>
      <c r="D6" s="199">
        <v>4987.4369999999999</v>
      </c>
      <c r="E6" s="199">
        <v>1467</v>
      </c>
      <c r="F6" s="557">
        <v>0</v>
      </c>
      <c r="G6" s="557">
        <v>0</v>
      </c>
      <c r="H6" s="199">
        <v>8760.8809999999994</v>
      </c>
      <c r="I6" s="200">
        <v>700.87047999999993</v>
      </c>
    </row>
    <row r="7" spans="2:13">
      <c r="B7" s="256" t="s">
        <v>501</v>
      </c>
      <c r="C7" s="669">
        <v>115.541</v>
      </c>
      <c r="D7" s="669">
        <v>-142.85499999999999</v>
      </c>
      <c r="E7" s="669">
        <v>-231.928</v>
      </c>
      <c r="F7" s="559">
        <v>0</v>
      </c>
      <c r="G7" s="559">
        <v>0</v>
      </c>
      <c r="H7" s="669">
        <v>-259.24199999999996</v>
      </c>
      <c r="I7" s="669">
        <v>-20.739359999999998</v>
      </c>
    </row>
    <row r="8" spans="2:13">
      <c r="B8" s="148" t="s">
        <v>502</v>
      </c>
      <c r="C8" s="630">
        <v>0</v>
      </c>
      <c r="D8" s="630">
        <v>0</v>
      </c>
      <c r="E8" s="630">
        <v>0</v>
      </c>
      <c r="F8" s="630">
        <v>0</v>
      </c>
      <c r="G8" s="630">
        <v>0</v>
      </c>
      <c r="H8" s="630">
        <v>0</v>
      </c>
      <c r="I8" s="630">
        <v>0</v>
      </c>
    </row>
    <row r="9" spans="2:13">
      <c r="B9" s="148" t="s">
        <v>503</v>
      </c>
      <c r="C9" s="630">
        <v>0</v>
      </c>
      <c r="D9" s="630">
        <v>0</v>
      </c>
      <c r="E9" s="630">
        <v>0</v>
      </c>
      <c r="F9" s="630">
        <v>0</v>
      </c>
      <c r="G9" s="630">
        <v>0</v>
      </c>
      <c r="H9" s="630">
        <v>0</v>
      </c>
      <c r="I9" s="630">
        <v>0</v>
      </c>
    </row>
    <row r="10" spans="2:13">
      <c r="B10" s="148" t="s">
        <v>450</v>
      </c>
      <c r="C10" s="630">
        <v>0</v>
      </c>
      <c r="D10" s="630">
        <v>0</v>
      </c>
      <c r="E10" s="630">
        <v>0</v>
      </c>
      <c r="F10" s="630">
        <v>0</v>
      </c>
      <c r="G10" s="630">
        <v>0</v>
      </c>
      <c r="H10" s="630">
        <v>0</v>
      </c>
      <c r="I10" s="630">
        <v>0</v>
      </c>
    </row>
    <row r="11" spans="2:13">
      <c r="B11" s="148" t="s">
        <v>451</v>
      </c>
      <c r="C11" s="664">
        <v>-10.465</v>
      </c>
      <c r="D11" s="664">
        <v>-39.777000000000001</v>
      </c>
      <c r="E11" s="664">
        <v>-8.0180000000000007</v>
      </c>
      <c r="F11" s="630">
        <v>0</v>
      </c>
      <c r="G11" s="630">
        <v>0</v>
      </c>
      <c r="H11" s="664">
        <v>-58.260000000000005</v>
      </c>
      <c r="I11" s="664">
        <v>-4.6608000000000009</v>
      </c>
    </row>
    <row r="12" spans="2:13">
      <c r="B12" s="148" t="s">
        <v>452</v>
      </c>
      <c r="C12" s="630">
        <v>0</v>
      </c>
      <c r="D12" s="630">
        <v>0</v>
      </c>
      <c r="E12" s="630">
        <v>0</v>
      </c>
      <c r="F12" s="630">
        <v>0</v>
      </c>
      <c r="G12" s="630">
        <v>0</v>
      </c>
      <c r="H12" s="630">
        <v>0</v>
      </c>
      <c r="I12" s="630">
        <v>0</v>
      </c>
    </row>
    <row r="13" spans="2:13">
      <c r="B13" s="448" t="s">
        <v>770</v>
      </c>
      <c r="C13" s="199">
        <v>2410.52</v>
      </c>
      <c r="D13" s="199">
        <v>4804.8050000000003</v>
      </c>
      <c r="E13" s="199">
        <v>1226.779</v>
      </c>
      <c r="F13" s="557">
        <v>0</v>
      </c>
      <c r="G13" s="557">
        <v>0</v>
      </c>
      <c r="H13" s="199">
        <v>8442.1040000000012</v>
      </c>
      <c r="I13" s="199">
        <v>675.36832000000015</v>
      </c>
    </row>
    <row r="16" spans="2:13">
      <c r="B16" s="42" t="s">
        <v>778</v>
      </c>
      <c r="C16" s="42"/>
      <c r="D16" s="42"/>
      <c r="E16" s="42"/>
      <c r="F16" s="42"/>
      <c r="G16" s="42"/>
      <c r="H16" s="42"/>
      <c r="I16" s="42"/>
    </row>
    <row r="17" spans="2:9" ht="25.5">
      <c r="B17" s="255" t="s">
        <v>494</v>
      </c>
      <c r="C17" s="556" t="s">
        <v>495</v>
      </c>
      <c r="D17" s="556" t="s">
        <v>496</v>
      </c>
      <c r="E17" s="556" t="s">
        <v>497</v>
      </c>
      <c r="F17" s="556" t="s">
        <v>498</v>
      </c>
      <c r="G17" s="556" t="s">
        <v>499</v>
      </c>
      <c r="H17" s="556" t="s">
        <v>500</v>
      </c>
      <c r="I17" s="558" t="s">
        <v>445</v>
      </c>
    </row>
    <row r="18" spans="2:9">
      <c r="B18" s="448" t="s">
        <v>884</v>
      </c>
      <c r="C18" s="199">
        <v>2232</v>
      </c>
      <c r="D18" s="199">
        <v>5138</v>
      </c>
      <c r="E18" s="199">
        <v>1240</v>
      </c>
      <c r="F18" s="649">
        <v>0</v>
      </c>
      <c r="G18" s="649">
        <v>0</v>
      </c>
      <c r="H18" s="199">
        <v>8611</v>
      </c>
      <c r="I18" s="200">
        <v>689</v>
      </c>
    </row>
    <row r="19" spans="2:9">
      <c r="B19" s="256" t="s">
        <v>501</v>
      </c>
      <c r="C19" s="669">
        <v>33.165999999999997</v>
      </c>
      <c r="D19" s="669">
        <v>-298.16399999999999</v>
      </c>
      <c r="E19" s="669">
        <v>202.78800000000001</v>
      </c>
      <c r="F19" s="650">
        <v>0</v>
      </c>
      <c r="G19" s="650">
        <v>0</v>
      </c>
      <c r="H19" s="669">
        <v>-62.21</v>
      </c>
      <c r="I19" s="669">
        <v>-4.9770000000000003</v>
      </c>
    </row>
    <row r="20" spans="2:9">
      <c r="B20" s="475" t="s">
        <v>502</v>
      </c>
      <c r="C20" s="630">
        <v>0</v>
      </c>
      <c r="D20" s="630">
        <v>0</v>
      </c>
      <c r="E20" s="630">
        <v>0</v>
      </c>
      <c r="F20" s="630">
        <v>0</v>
      </c>
      <c r="G20" s="630">
        <v>0</v>
      </c>
      <c r="H20" s="630">
        <v>0</v>
      </c>
      <c r="I20" s="630">
        <v>0</v>
      </c>
    </row>
    <row r="21" spans="2:9">
      <c r="B21" s="475" t="s">
        <v>503</v>
      </c>
      <c r="C21" s="630">
        <v>0</v>
      </c>
      <c r="D21" s="630">
        <v>0</v>
      </c>
      <c r="E21" s="630">
        <v>0</v>
      </c>
      <c r="F21" s="630">
        <v>0</v>
      </c>
      <c r="G21" s="630">
        <v>0</v>
      </c>
      <c r="H21" s="630">
        <v>0</v>
      </c>
      <c r="I21" s="630">
        <v>0</v>
      </c>
    </row>
    <row r="22" spans="2:9">
      <c r="B22" s="475" t="s">
        <v>450</v>
      </c>
      <c r="C22" s="630">
        <v>0</v>
      </c>
      <c r="D22" s="630">
        <v>0</v>
      </c>
      <c r="E22" s="630">
        <v>0</v>
      </c>
      <c r="F22" s="630">
        <v>0</v>
      </c>
      <c r="G22" s="630">
        <v>0</v>
      </c>
      <c r="H22" s="630">
        <v>0</v>
      </c>
      <c r="I22" s="630">
        <v>0</v>
      </c>
    </row>
    <row r="23" spans="2:9">
      <c r="B23" s="475" t="s">
        <v>451</v>
      </c>
      <c r="C23" s="664">
        <v>40.195999999999998</v>
      </c>
      <c r="D23" s="664">
        <v>147.387</v>
      </c>
      <c r="E23" s="664">
        <v>24.704000000000001</v>
      </c>
      <c r="F23" s="630">
        <v>0</v>
      </c>
      <c r="G23" s="630">
        <v>0</v>
      </c>
      <c r="H23" s="664">
        <v>212.28700000000001</v>
      </c>
      <c r="I23" s="664">
        <v>16.983000000000001</v>
      </c>
    </row>
    <row r="24" spans="2:9">
      <c r="B24" s="475" t="s">
        <v>452</v>
      </c>
      <c r="C24" s="630">
        <v>0</v>
      </c>
      <c r="D24" s="498">
        <v>0</v>
      </c>
      <c r="E24" s="498" t="s">
        <v>14</v>
      </c>
      <c r="F24" s="630">
        <v>0</v>
      </c>
      <c r="G24" s="630">
        <v>0</v>
      </c>
      <c r="H24" s="498">
        <v>0</v>
      </c>
      <c r="I24" s="498">
        <v>0</v>
      </c>
    </row>
    <row r="25" spans="2:9">
      <c r="B25" s="448" t="s">
        <v>831</v>
      </c>
      <c r="C25" s="199">
        <v>2305.3620000000001</v>
      </c>
      <c r="D25" s="199">
        <v>4987.223</v>
      </c>
      <c r="E25" s="199">
        <v>1467.492</v>
      </c>
      <c r="F25" s="557">
        <v>0</v>
      </c>
      <c r="G25" s="557">
        <v>0</v>
      </c>
      <c r="H25" s="199">
        <v>8761.0770000000011</v>
      </c>
      <c r="I25" s="200">
        <v>701.00599999999997</v>
      </c>
    </row>
    <row r="26" spans="2:9" ht="13.5" thickBot="1"/>
    <row r="27" spans="2:9">
      <c r="H27" s="694" t="s">
        <v>930</v>
      </c>
      <c r="I27" s="695"/>
    </row>
    <row r="28" spans="2:9" ht="13.5" thickBot="1">
      <c r="H28" s="696"/>
      <c r="I28" s="697"/>
    </row>
  </sheetData>
  <mergeCells count="2">
    <mergeCell ref="B2:I2"/>
    <mergeCell ref="H27:I28"/>
  </mergeCells>
  <hyperlinks>
    <hyperlink ref="H27:I28" location="'Índice de tablas'!B2" display="HOME"/>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Q22"/>
  <sheetViews>
    <sheetView showGridLines="0" zoomScaleNormal="100" workbookViewId="0">
      <selection activeCell="E21" sqref="E21:F22"/>
    </sheetView>
  </sheetViews>
  <sheetFormatPr baseColWidth="10" defaultColWidth="8.83203125" defaultRowHeight="12.75"/>
  <cols>
    <col min="1" max="1" width="8.83203125" style="1"/>
    <col min="2" max="2" width="79.6640625" style="1" customWidth="1"/>
    <col min="3" max="6" width="18.83203125" style="1" customWidth="1"/>
    <col min="7" max="16384" width="8.83203125" style="1"/>
  </cols>
  <sheetData>
    <row r="2" spans="2:17" ht="13.5" customHeight="1">
      <c r="B2" s="770" t="s">
        <v>832</v>
      </c>
      <c r="C2" s="770"/>
      <c r="D2" s="770"/>
      <c r="E2" s="770"/>
      <c r="F2" s="770"/>
      <c r="G2" s="449"/>
    </row>
    <row r="3" spans="2:17">
      <c r="B3" s="770"/>
      <c r="C3" s="770"/>
      <c r="D3" s="770"/>
      <c r="E3" s="770"/>
      <c r="F3" s="770"/>
      <c r="G3" s="449"/>
    </row>
    <row r="4" spans="2:17">
      <c r="B4" s="472"/>
      <c r="C4" s="472"/>
      <c r="D4" s="472"/>
      <c r="E4" s="472"/>
      <c r="F4" s="472"/>
      <c r="G4" s="473"/>
      <c r="H4" s="473"/>
      <c r="I4" s="473"/>
      <c r="J4" s="473"/>
      <c r="K4" s="473"/>
      <c r="L4" s="473"/>
      <c r="M4" s="473"/>
      <c r="N4" s="473"/>
      <c r="O4" s="473"/>
      <c r="P4" s="473"/>
      <c r="Q4" s="473"/>
    </row>
    <row r="5" spans="2:17">
      <c r="B5" s="362" t="s">
        <v>778</v>
      </c>
      <c r="C5" s="362"/>
      <c r="D5" s="362"/>
      <c r="E5" s="362"/>
      <c r="F5" s="362"/>
    </row>
    <row r="6" spans="2:17" ht="38.25">
      <c r="B6" s="15" t="s">
        <v>481</v>
      </c>
      <c r="C6" s="245" t="s">
        <v>773</v>
      </c>
      <c r="D6" s="115" t="s">
        <v>774</v>
      </c>
      <c r="E6" s="245" t="s">
        <v>696</v>
      </c>
      <c r="F6" s="365" t="s">
        <v>482</v>
      </c>
    </row>
    <row r="7" spans="2:17">
      <c r="B7" s="66" t="s">
        <v>483</v>
      </c>
      <c r="C7" s="83">
        <v>689631.51199999999</v>
      </c>
      <c r="D7" s="83">
        <v>689631.51199999999</v>
      </c>
      <c r="E7" s="83">
        <v>690059</v>
      </c>
      <c r="F7" s="83">
        <v>690059</v>
      </c>
    </row>
    <row r="8" spans="2:17" ht="25.5">
      <c r="B8" s="46" t="s">
        <v>484</v>
      </c>
      <c r="C8" s="76">
        <v>-17963.923999999999</v>
      </c>
      <c r="D8" s="76">
        <v>-17963.923999999999</v>
      </c>
      <c r="E8" s="76">
        <v>-17079</v>
      </c>
      <c r="F8" s="76">
        <v>-17079</v>
      </c>
    </row>
    <row r="9" spans="2:17" ht="51">
      <c r="B9" s="80" t="s">
        <v>485</v>
      </c>
      <c r="C9" s="630">
        <v>0</v>
      </c>
      <c r="D9" s="630">
        <v>0</v>
      </c>
      <c r="E9" s="630">
        <v>0</v>
      </c>
      <c r="F9" s="630">
        <v>0</v>
      </c>
    </row>
    <row r="10" spans="2:17">
      <c r="B10" s="46" t="s">
        <v>486</v>
      </c>
      <c r="C10" s="76">
        <v>-12717.632</v>
      </c>
      <c r="D10" s="76">
        <v>-12717.632</v>
      </c>
      <c r="E10" s="76">
        <v>-14772</v>
      </c>
      <c r="F10" s="76">
        <v>-14772</v>
      </c>
    </row>
    <row r="11" spans="2:17">
      <c r="B11" s="490" t="s">
        <v>833</v>
      </c>
      <c r="C11" s="76">
        <v>-156.78899999999999</v>
      </c>
      <c r="D11" s="76">
        <v>-156.78899999999999</v>
      </c>
      <c r="E11" s="76">
        <v>-1248</v>
      </c>
      <c r="F11" s="76">
        <v>-1248</v>
      </c>
    </row>
    <row r="12" spans="2:17" ht="14.25">
      <c r="B12" s="36" t="s">
        <v>487</v>
      </c>
      <c r="C12" s="130">
        <v>61317.296999999999</v>
      </c>
      <c r="D12" s="130">
        <v>61317.296999999999</v>
      </c>
      <c r="E12" s="364">
        <v>62441</v>
      </c>
      <c r="F12" s="364">
        <v>62441</v>
      </c>
    </row>
    <row r="13" spans="2:17" ht="38.25">
      <c r="B13" s="46" t="s">
        <v>488</v>
      </c>
      <c r="C13" s="630">
        <v>0</v>
      </c>
      <c r="D13" s="630">
        <v>0</v>
      </c>
      <c r="E13" s="630">
        <v>0</v>
      </c>
      <c r="F13" s="630">
        <v>0</v>
      </c>
    </row>
    <row r="14" spans="2:17">
      <c r="B14" s="51" t="s">
        <v>489</v>
      </c>
      <c r="C14" s="246">
        <v>-9064.125</v>
      </c>
      <c r="D14" s="246">
        <v>-10131.424999999999</v>
      </c>
      <c r="E14" s="246">
        <v>-9643</v>
      </c>
      <c r="F14" s="246">
        <v>-9920</v>
      </c>
    </row>
    <row r="15" spans="2:17">
      <c r="B15" s="131" t="s">
        <v>490</v>
      </c>
      <c r="C15" s="74">
        <v>711046.33900000004</v>
      </c>
      <c r="D15" s="74">
        <v>709979.03899999999</v>
      </c>
      <c r="E15" s="74">
        <v>709758</v>
      </c>
      <c r="F15" s="74">
        <v>709480</v>
      </c>
    </row>
    <row r="16" spans="2:17">
      <c r="B16" s="138" t="s">
        <v>491</v>
      </c>
      <c r="C16" s="247">
        <v>45716.673999999999</v>
      </c>
      <c r="D16" s="247">
        <v>44684.614000000001</v>
      </c>
      <c r="E16" s="247">
        <v>46980</v>
      </c>
      <c r="F16" s="247">
        <v>46316</v>
      </c>
    </row>
    <row r="17" spans="2:9">
      <c r="B17" s="82" t="s">
        <v>492</v>
      </c>
      <c r="C17" s="85">
        <v>711046.33900000004</v>
      </c>
      <c r="D17" s="85">
        <v>709979.03899999999</v>
      </c>
      <c r="E17" s="85">
        <v>709758</v>
      </c>
      <c r="F17" s="85">
        <v>709480</v>
      </c>
      <c r="H17" s="86"/>
    </row>
    <row r="18" spans="2:9">
      <c r="B18" s="131" t="s">
        <v>493</v>
      </c>
      <c r="C18" s="579">
        <v>6.4294929166353529E-2</v>
      </c>
      <c r="D18" s="579">
        <v>6.2937934143714916E-2</v>
      </c>
      <c r="E18" s="579">
        <v>6.6199999999999995E-2</v>
      </c>
      <c r="F18" s="579">
        <v>6.5299999999999997E-2</v>
      </c>
      <c r="H18" s="547"/>
      <c r="I18" s="546"/>
    </row>
    <row r="19" spans="2:9">
      <c r="B19" s="769" t="s">
        <v>128</v>
      </c>
      <c r="C19" s="769"/>
      <c r="D19" s="769"/>
      <c r="E19" s="769"/>
      <c r="F19" s="769"/>
    </row>
    <row r="20" spans="2:9" ht="13.5" thickBot="1"/>
    <row r="21" spans="2:9">
      <c r="E21" s="694" t="s">
        <v>930</v>
      </c>
      <c r="F21" s="695"/>
    </row>
    <row r="22" spans="2:9" ht="13.5" thickBot="1">
      <c r="E22" s="696"/>
      <c r="F22" s="697"/>
    </row>
  </sheetData>
  <mergeCells count="3">
    <mergeCell ref="B19:F19"/>
    <mergeCell ref="B2:F3"/>
    <mergeCell ref="E21:F22"/>
  </mergeCells>
  <hyperlinks>
    <hyperlink ref="C21:D22" location="'Índice de tablas'!B2" display="Home"/>
    <hyperlink ref="E21:F22" location="'Índice de tablas'!B2" display="HOM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E29"/>
  <sheetViews>
    <sheetView showGridLines="0" zoomScaleNormal="100" workbookViewId="0">
      <selection activeCell="C28" sqref="C28:D29"/>
    </sheetView>
  </sheetViews>
  <sheetFormatPr baseColWidth="10" defaultColWidth="8.83203125" defaultRowHeight="12.75"/>
  <cols>
    <col min="1" max="1" width="8.83203125" style="401"/>
    <col min="2" max="2" width="93.33203125" style="401" customWidth="1"/>
    <col min="3" max="3" width="12.83203125" style="415" customWidth="1"/>
    <col min="4" max="4" width="13.33203125" style="401" bestFit="1" customWidth="1"/>
    <col min="5" max="5" width="11.6640625" style="401" bestFit="1" customWidth="1"/>
    <col min="6" max="16384" width="8.83203125" style="401"/>
  </cols>
  <sheetData>
    <row r="2" spans="2:5" ht="45" customHeight="1">
      <c r="B2" s="704" t="s">
        <v>802</v>
      </c>
      <c r="C2" s="704"/>
      <c r="D2" s="704"/>
    </row>
    <row r="3" spans="2:5">
      <c r="B3" s="402"/>
      <c r="C3" s="402"/>
    </row>
    <row r="4" spans="2:5">
      <c r="B4" s="402"/>
      <c r="C4" s="402"/>
    </row>
    <row r="5" spans="2:5">
      <c r="B5" s="403" t="s">
        <v>778</v>
      </c>
      <c r="C5" s="404">
        <v>43281</v>
      </c>
      <c r="D5" s="404">
        <v>43190</v>
      </c>
    </row>
    <row r="6" spans="2:5">
      <c r="B6" s="405" t="s">
        <v>733</v>
      </c>
      <c r="C6" s="406"/>
      <c r="D6" s="406"/>
    </row>
    <row r="7" spans="2:5">
      <c r="B7" s="407" t="s">
        <v>734</v>
      </c>
      <c r="C7" s="599">
        <v>39549.528518624626</v>
      </c>
      <c r="D7" s="599">
        <v>39858.365685168668</v>
      </c>
    </row>
    <row r="8" spans="2:5" ht="25.5">
      <c r="B8" s="408" t="s">
        <v>735</v>
      </c>
      <c r="C8" s="601">
        <v>38685.028518624633</v>
      </c>
      <c r="D8" s="601">
        <v>38753</v>
      </c>
    </row>
    <row r="9" spans="2:5">
      <c r="B9" s="408" t="s">
        <v>736</v>
      </c>
      <c r="C9" s="601">
        <v>45716.676036309233</v>
      </c>
      <c r="D9" s="601">
        <v>45986.748713424138</v>
      </c>
    </row>
    <row r="10" spans="2:5" ht="25.5">
      <c r="B10" s="408" t="s">
        <v>737</v>
      </c>
      <c r="C10" s="601">
        <v>44852.17603630924</v>
      </c>
      <c r="D10" s="601">
        <v>44882.182534356427</v>
      </c>
    </row>
    <row r="11" spans="2:5">
      <c r="B11" s="408" t="s">
        <v>738</v>
      </c>
      <c r="C11" s="601">
        <v>54958.086328747391</v>
      </c>
      <c r="D11" s="601">
        <v>54383.570662404971</v>
      </c>
    </row>
    <row r="12" spans="2:5" ht="25.5">
      <c r="B12" s="408" t="s">
        <v>739</v>
      </c>
      <c r="C12" s="601">
        <v>54093.586328747406</v>
      </c>
      <c r="D12" s="601">
        <v>53276</v>
      </c>
    </row>
    <row r="13" spans="2:5">
      <c r="B13" s="409" t="s">
        <v>740</v>
      </c>
      <c r="C13" s="602"/>
      <c r="D13" s="602"/>
    </row>
    <row r="14" spans="2:5">
      <c r="B14" s="407" t="s">
        <v>741</v>
      </c>
      <c r="C14" s="601">
        <v>356887.23967271071</v>
      </c>
      <c r="D14" s="601">
        <v>358940.50183871214</v>
      </c>
      <c r="E14" s="411"/>
    </row>
    <row r="15" spans="2:5" ht="25.5">
      <c r="B15" s="407" t="s">
        <v>742</v>
      </c>
      <c r="C15" s="601">
        <v>357106.98300000001</v>
      </c>
      <c r="D15" s="601">
        <v>358262.04499999998</v>
      </c>
    </row>
    <row r="16" spans="2:5">
      <c r="B16" s="409" t="s">
        <v>743</v>
      </c>
      <c r="C16" s="410"/>
      <c r="D16" s="410"/>
    </row>
    <row r="17" spans="2:5">
      <c r="B17" s="408" t="s">
        <v>744</v>
      </c>
      <c r="C17" s="603">
        <v>0.11081799549598402</v>
      </c>
      <c r="D17" s="603">
        <v>0.11104449200073498</v>
      </c>
    </row>
    <row r="18" spans="2:5" ht="25.5">
      <c r="B18" s="408" t="s">
        <v>745</v>
      </c>
      <c r="C18" s="603">
        <v>0.10832896123631565</v>
      </c>
      <c r="D18" s="603">
        <v>0.10817165827907042</v>
      </c>
      <c r="E18" s="412"/>
    </row>
    <row r="19" spans="2:5">
      <c r="B19" s="408" t="s">
        <v>746</v>
      </c>
      <c r="C19" s="603">
        <v>0.12809837661395362</v>
      </c>
      <c r="D19" s="603">
        <v>0.1281180264635837</v>
      </c>
    </row>
    <row r="20" spans="2:5" ht="25.5">
      <c r="B20" s="408" t="s">
        <v>747</v>
      </c>
      <c r="C20" s="603">
        <v>0.12559870899054706</v>
      </c>
      <c r="D20" s="603">
        <v>0.12527752565683153</v>
      </c>
      <c r="E20" s="412"/>
    </row>
    <row r="21" spans="2:5">
      <c r="B21" s="408" t="s">
        <v>748</v>
      </c>
      <c r="C21" s="603">
        <v>0.15399285886250122</v>
      </c>
      <c r="D21" s="603">
        <v>0.15151137969613113</v>
      </c>
    </row>
    <row r="22" spans="2:5" ht="25.5">
      <c r="B22" s="408" t="s">
        <v>749</v>
      </c>
      <c r="C22" s="603">
        <v>0.15147725724743782</v>
      </c>
      <c r="D22" s="603">
        <v>0.14871177335462155</v>
      </c>
      <c r="E22" s="413"/>
    </row>
    <row r="23" spans="2:5">
      <c r="B23" s="409" t="s">
        <v>750</v>
      </c>
      <c r="C23" s="602"/>
      <c r="D23" s="602"/>
    </row>
    <row r="24" spans="2:5">
      <c r="B24" s="408" t="s">
        <v>751</v>
      </c>
      <c r="C24" s="601">
        <v>711046.33900000004</v>
      </c>
      <c r="D24" s="601">
        <v>707638.26199999999</v>
      </c>
    </row>
    <row r="25" spans="2:5">
      <c r="B25" s="414" t="s">
        <v>750</v>
      </c>
      <c r="C25" s="604">
        <v>6.4294932030174237E-2</v>
      </c>
      <c r="D25" s="604">
        <v>6.4986238284305969E-2</v>
      </c>
    </row>
    <row r="26" spans="2:5" ht="25.5">
      <c r="B26" s="414" t="s">
        <v>752</v>
      </c>
      <c r="C26" s="604">
        <v>6.3079118161818201E-2</v>
      </c>
      <c r="D26" s="604">
        <v>6.3425319042961004E-2</v>
      </c>
    </row>
    <row r="27" spans="2:5" ht="13.5" thickBot="1"/>
    <row r="28" spans="2:5">
      <c r="C28" s="694" t="s">
        <v>930</v>
      </c>
      <c r="D28" s="695"/>
    </row>
    <row r="29" spans="2:5" ht="13.5" thickBot="1">
      <c r="C29" s="696"/>
      <c r="D29" s="697"/>
    </row>
  </sheetData>
  <mergeCells count="2">
    <mergeCell ref="B2:D2"/>
    <mergeCell ref="C28:D29"/>
  </mergeCells>
  <hyperlinks>
    <hyperlink ref="C28:D29" location="'Índice de tablas'!B2" display="HOM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H43"/>
  <sheetViews>
    <sheetView showGridLines="0" zoomScale="90" zoomScaleNormal="90" workbookViewId="0">
      <selection activeCell="C32" sqref="C32"/>
    </sheetView>
  </sheetViews>
  <sheetFormatPr baseColWidth="10" defaultColWidth="8.83203125" defaultRowHeight="12.75"/>
  <cols>
    <col min="1" max="1" width="8.83203125" style="401"/>
    <col min="2" max="2" width="92" style="401" customWidth="1"/>
    <col min="3" max="3" width="12.83203125" style="401" bestFit="1" customWidth="1"/>
    <col min="4" max="4" width="13.5" style="401" customWidth="1"/>
    <col min="5" max="5" width="22" style="401" customWidth="1"/>
    <col min="6" max="7" width="8.83203125" style="401"/>
    <col min="8" max="8" width="13.5" style="401" customWidth="1"/>
    <col min="9" max="16384" width="8.83203125" style="401"/>
  </cols>
  <sheetData>
    <row r="2" spans="2:8">
      <c r="B2" s="416" t="s">
        <v>803</v>
      </c>
      <c r="C2" s="706"/>
      <c r="D2" s="706"/>
      <c r="E2" s="706"/>
    </row>
    <row r="3" spans="2:8">
      <c r="B3" s="402"/>
      <c r="C3" s="417"/>
      <c r="D3" s="417"/>
      <c r="E3" s="417"/>
    </row>
    <row r="4" spans="2:8">
      <c r="B4" s="402"/>
      <c r="C4" s="417"/>
      <c r="D4" s="417"/>
      <c r="E4" s="417"/>
    </row>
    <row r="5" spans="2:8" ht="39.75">
      <c r="B5" s="402"/>
      <c r="C5" s="707" t="s">
        <v>479</v>
      </c>
      <c r="D5" s="707"/>
      <c r="E5" s="418" t="s">
        <v>276</v>
      </c>
    </row>
    <row r="6" spans="2:8" ht="14.25">
      <c r="B6" s="403" t="s">
        <v>778</v>
      </c>
      <c r="C6" s="671">
        <v>43281</v>
      </c>
      <c r="D6" s="420" t="s">
        <v>753</v>
      </c>
      <c r="E6" s="419">
        <v>43281</v>
      </c>
    </row>
    <row r="7" spans="2:8">
      <c r="B7" s="421" t="s">
        <v>277</v>
      </c>
      <c r="C7" s="605">
        <v>284200.20182728925</v>
      </c>
      <c r="D7" s="605">
        <v>286368</v>
      </c>
      <c r="E7" s="605">
        <v>22736.016146183141</v>
      </c>
    </row>
    <row r="8" spans="2:8" ht="14.25">
      <c r="B8" s="422" t="s">
        <v>697</v>
      </c>
      <c r="C8" s="606">
        <v>197733.16982728927</v>
      </c>
      <c r="D8" s="606">
        <v>198715</v>
      </c>
      <c r="E8" s="606">
        <v>15818.653586183142</v>
      </c>
      <c r="H8" s="411"/>
    </row>
    <row r="9" spans="2:8">
      <c r="B9" s="423" t="s">
        <v>278</v>
      </c>
      <c r="C9" s="424">
        <v>0</v>
      </c>
      <c r="D9" s="424">
        <v>0</v>
      </c>
      <c r="E9" s="424">
        <v>0</v>
      </c>
      <c r="H9" s="411"/>
    </row>
    <row r="10" spans="2:8">
      <c r="B10" s="423" t="s">
        <v>279</v>
      </c>
      <c r="C10" s="600">
        <v>83232.679999999993</v>
      </c>
      <c r="D10" s="600">
        <v>83577</v>
      </c>
      <c r="E10" s="600">
        <v>6658.6143999999995</v>
      </c>
      <c r="H10" s="411"/>
    </row>
    <row r="11" spans="2:8" ht="27">
      <c r="B11" s="425" t="s">
        <v>698</v>
      </c>
      <c r="C11" s="607">
        <v>3234.3519999999999</v>
      </c>
      <c r="D11" s="607">
        <v>4076</v>
      </c>
      <c r="E11" s="607">
        <v>258.74815999999998</v>
      </c>
      <c r="H11" s="411"/>
    </row>
    <row r="12" spans="2:8">
      <c r="B12" s="421" t="s">
        <v>280</v>
      </c>
      <c r="C12" s="605">
        <v>9220.4420000000009</v>
      </c>
      <c r="D12" s="605">
        <v>9459</v>
      </c>
      <c r="E12" s="605">
        <v>737.63536000000011</v>
      </c>
      <c r="H12" s="411"/>
    </row>
    <row r="13" spans="2:8">
      <c r="B13" s="426" t="s">
        <v>281</v>
      </c>
      <c r="C13" s="606">
        <v>7759.7330000000002</v>
      </c>
      <c r="D13" s="606">
        <v>7844</v>
      </c>
      <c r="E13" s="606">
        <v>620.77864</v>
      </c>
      <c r="H13" s="411"/>
    </row>
    <row r="14" spans="2:8">
      <c r="B14" s="423" t="s">
        <v>282</v>
      </c>
      <c r="C14" s="424">
        <v>0</v>
      </c>
      <c r="D14" s="424">
        <v>0</v>
      </c>
      <c r="E14" s="424">
        <v>0</v>
      </c>
      <c r="H14" s="411"/>
    </row>
    <row r="15" spans="2:8">
      <c r="B15" s="423" t="s">
        <v>283</v>
      </c>
      <c r="C15" s="424">
        <v>0</v>
      </c>
      <c r="D15" s="424">
        <v>0</v>
      </c>
      <c r="E15" s="424">
        <v>0</v>
      </c>
      <c r="H15" s="411"/>
    </row>
    <row r="16" spans="2:8">
      <c r="B16" s="423" t="s">
        <v>284</v>
      </c>
      <c r="C16" s="424">
        <v>0</v>
      </c>
      <c r="D16" s="424">
        <v>0</v>
      </c>
      <c r="E16" s="424">
        <v>0</v>
      </c>
      <c r="H16" s="411"/>
    </row>
    <row r="17" spans="2:8" ht="25.5">
      <c r="B17" s="426" t="s">
        <v>285</v>
      </c>
      <c r="C17" s="606">
        <v>48</v>
      </c>
      <c r="D17" s="608">
        <v>49</v>
      </c>
      <c r="E17" s="606">
        <v>3.84</v>
      </c>
      <c r="H17" s="411"/>
    </row>
    <row r="18" spans="2:8">
      <c r="B18" s="427" t="s">
        <v>286</v>
      </c>
      <c r="C18" s="607">
        <v>1412.7090000000001</v>
      </c>
      <c r="D18" s="609">
        <v>1566</v>
      </c>
      <c r="E18" s="607">
        <v>113.01672000000001</v>
      </c>
      <c r="H18" s="411"/>
    </row>
    <row r="19" spans="2:8">
      <c r="B19" s="421" t="s">
        <v>287</v>
      </c>
      <c r="C19" s="428">
        <v>0</v>
      </c>
      <c r="D19" s="428">
        <v>0</v>
      </c>
      <c r="E19" s="428">
        <v>0</v>
      </c>
      <c r="H19" s="411"/>
    </row>
    <row r="20" spans="2:8" ht="25.5">
      <c r="B20" s="429" t="s">
        <v>288</v>
      </c>
      <c r="C20" s="610">
        <v>2211.4389999999999</v>
      </c>
      <c r="D20" s="611">
        <v>1751</v>
      </c>
      <c r="E20" s="610">
        <v>176.91512</v>
      </c>
      <c r="H20" s="411"/>
    </row>
    <row r="21" spans="2:8">
      <c r="B21" s="426" t="s">
        <v>289</v>
      </c>
      <c r="C21" s="606">
        <v>1278.675</v>
      </c>
      <c r="D21" s="608">
        <v>827</v>
      </c>
      <c r="E21" s="606">
        <v>102.294</v>
      </c>
      <c r="H21" s="411"/>
    </row>
    <row r="22" spans="2:8">
      <c r="B22" s="423" t="s">
        <v>290</v>
      </c>
      <c r="C22" s="424">
        <v>0</v>
      </c>
      <c r="D22" s="424">
        <v>0</v>
      </c>
      <c r="E22" s="424">
        <v>0</v>
      </c>
      <c r="H22" s="411"/>
    </row>
    <row r="23" spans="2:8">
      <c r="B23" s="423" t="s">
        <v>291</v>
      </c>
      <c r="C23" s="424">
        <v>0</v>
      </c>
      <c r="D23" s="424">
        <v>0</v>
      </c>
      <c r="E23" s="424">
        <v>0</v>
      </c>
      <c r="H23" s="411"/>
    </row>
    <row r="24" spans="2:8">
      <c r="B24" s="427" t="s">
        <v>292</v>
      </c>
      <c r="C24" s="607">
        <v>932.76400000000001</v>
      </c>
      <c r="D24" s="609">
        <v>924</v>
      </c>
      <c r="E24" s="607">
        <v>74.621120000000005</v>
      </c>
      <c r="H24" s="411"/>
    </row>
    <row r="25" spans="2:8">
      <c r="B25" s="421" t="s">
        <v>293</v>
      </c>
      <c r="C25" s="605">
        <v>12731.933000000001</v>
      </c>
      <c r="D25" s="612">
        <v>16018</v>
      </c>
      <c r="E25" s="605">
        <v>1018.5546400000001</v>
      </c>
      <c r="H25" s="411"/>
    </row>
    <row r="26" spans="2:8">
      <c r="B26" s="426" t="s">
        <v>294</v>
      </c>
      <c r="C26" s="606">
        <v>4289.8329999999996</v>
      </c>
      <c r="D26" s="608">
        <v>7408</v>
      </c>
      <c r="E26" s="606">
        <v>343.18663999999995</v>
      </c>
      <c r="H26" s="411"/>
    </row>
    <row r="27" spans="2:8">
      <c r="B27" s="427" t="s">
        <v>295</v>
      </c>
      <c r="C27" s="607">
        <v>8442.1</v>
      </c>
      <c r="D27" s="609">
        <v>8611</v>
      </c>
      <c r="E27" s="607">
        <v>675.36800000000005</v>
      </c>
      <c r="H27" s="411"/>
    </row>
    <row r="28" spans="2:8">
      <c r="B28" s="421" t="s">
        <v>296</v>
      </c>
      <c r="C28" s="605">
        <v>34897.963000000003</v>
      </c>
      <c r="D28" s="612">
        <v>34755</v>
      </c>
      <c r="E28" s="605">
        <v>2791.8370400000003</v>
      </c>
      <c r="H28" s="411"/>
    </row>
    <row r="29" spans="2:8">
      <c r="B29" s="426" t="s">
        <v>297</v>
      </c>
      <c r="C29" s="606">
        <v>5728.5379999999996</v>
      </c>
      <c r="D29" s="608">
        <v>6204</v>
      </c>
      <c r="E29" s="606">
        <v>458.28303999999997</v>
      </c>
      <c r="H29" s="411"/>
    </row>
    <row r="30" spans="2:8">
      <c r="B30" s="423" t="s">
        <v>298</v>
      </c>
      <c r="C30" s="600">
        <v>10594.975</v>
      </c>
      <c r="D30" s="600">
        <v>10102</v>
      </c>
      <c r="E30" s="600">
        <v>847.59800000000007</v>
      </c>
      <c r="H30" s="411"/>
    </row>
    <row r="31" spans="2:8">
      <c r="B31" s="423" t="s">
        <v>299</v>
      </c>
      <c r="C31" s="600">
        <v>18574.45</v>
      </c>
      <c r="D31" s="600">
        <v>18449</v>
      </c>
      <c r="E31" s="600">
        <v>1485.9560000000001</v>
      </c>
      <c r="H31" s="411"/>
    </row>
    <row r="32" spans="2:8" ht="27">
      <c r="B32" s="672" t="s">
        <v>886</v>
      </c>
      <c r="C32" s="613">
        <v>13625.260672710714</v>
      </c>
      <c r="D32" s="613">
        <v>14525</v>
      </c>
      <c r="E32" s="613">
        <v>1090.0208538168572</v>
      </c>
      <c r="H32" s="411"/>
    </row>
    <row r="33" spans="2:8">
      <c r="B33" s="430" t="s">
        <v>300</v>
      </c>
      <c r="C33" s="431">
        <v>0</v>
      </c>
      <c r="D33" s="431">
        <v>0</v>
      </c>
      <c r="E33" s="431">
        <v>0</v>
      </c>
      <c r="H33" s="411"/>
    </row>
    <row r="34" spans="2:8">
      <c r="B34" s="432" t="s">
        <v>301</v>
      </c>
      <c r="C34" s="614">
        <v>356887.23949999997</v>
      </c>
      <c r="D34" s="614">
        <v>362875</v>
      </c>
      <c r="E34" s="614">
        <v>28550.979159999999</v>
      </c>
      <c r="H34" s="411"/>
    </row>
    <row r="35" spans="2:8">
      <c r="B35" s="705" t="s">
        <v>898</v>
      </c>
      <c r="C35" s="705"/>
      <c r="D35" s="705"/>
      <c r="E35" s="705"/>
    </row>
    <row r="36" spans="2:8">
      <c r="B36" s="705" t="s">
        <v>899</v>
      </c>
      <c r="C36" s="705"/>
      <c r="D36" s="705"/>
      <c r="E36" s="705"/>
    </row>
    <row r="37" spans="2:8" ht="25.5" customHeight="1">
      <c r="B37" s="705" t="s">
        <v>837</v>
      </c>
      <c r="C37" s="705"/>
      <c r="D37" s="705"/>
      <c r="E37" s="705"/>
    </row>
    <row r="38" spans="2:8">
      <c r="B38" s="705" t="s">
        <v>900</v>
      </c>
      <c r="C38" s="705"/>
      <c r="D38" s="705"/>
      <c r="E38" s="705"/>
    </row>
    <row r="39" spans="2:8" ht="25.5" customHeight="1">
      <c r="B39" s="705" t="s">
        <v>838</v>
      </c>
      <c r="C39" s="705"/>
      <c r="D39" s="705"/>
      <c r="E39" s="705"/>
    </row>
    <row r="40" spans="2:8" ht="36" customHeight="1">
      <c r="B40" s="705" t="s">
        <v>839</v>
      </c>
      <c r="C40" s="705"/>
      <c r="D40" s="705"/>
      <c r="E40" s="705"/>
    </row>
    <row r="41" spans="2:8" ht="13.5" thickBot="1"/>
    <row r="42" spans="2:8">
      <c r="D42" s="694" t="s">
        <v>930</v>
      </c>
      <c r="E42" s="695"/>
    </row>
    <row r="43" spans="2:8" ht="13.5" thickBot="1">
      <c r="D43" s="696"/>
      <c r="E43" s="697"/>
    </row>
  </sheetData>
  <mergeCells count="9">
    <mergeCell ref="D42:E43"/>
    <mergeCell ref="B39:E39"/>
    <mergeCell ref="B40:E40"/>
    <mergeCell ref="C2:E2"/>
    <mergeCell ref="C5:D5"/>
    <mergeCell ref="B35:E35"/>
    <mergeCell ref="B36:E36"/>
    <mergeCell ref="B37:E37"/>
    <mergeCell ref="B38:E38"/>
  </mergeCells>
  <hyperlinks>
    <hyperlink ref="D42:E43" location="'Índice de tablas'!B2" display="HOM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F69"/>
  <sheetViews>
    <sheetView showGridLines="0" zoomScale="80" zoomScaleNormal="80" workbookViewId="0">
      <selection activeCell="E8" sqref="E8"/>
    </sheetView>
  </sheetViews>
  <sheetFormatPr baseColWidth="10" defaultColWidth="8.83203125" defaultRowHeight="12.75"/>
  <cols>
    <col min="1" max="1" width="8.83203125" style="1"/>
    <col min="2" max="2" width="73" style="1" customWidth="1"/>
    <col min="3" max="6" width="18.33203125" style="10" customWidth="1"/>
    <col min="7" max="16384" width="8.83203125" style="1"/>
  </cols>
  <sheetData>
    <row r="2" spans="2:6">
      <c r="B2" s="708" t="s">
        <v>804</v>
      </c>
      <c r="C2" s="708"/>
      <c r="D2" s="708"/>
      <c r="E2" s="708"/>
      <c r="F2" s="708"/>
    </row>
    <row r="3" spans="2:6">
      <c r="B3" s="25"/>
      <c r="C3" s="25"/>
      <c r="D3" s="25"/>
      <c r="E3" s="25"/>
      <c r="F3" s="25"/>
    </row>
    <row r="4" spans="2:6">
      <c r="B4" s="25"/>
      <c r="C4" s="25"/>
      <c r="D4" s="25"/>
      <c r="E4" s="25"/>
      <c r="F4" s="25"/>
    </row>
    <row r="5" spans="2:6">
      <c r="B5" s="1" t="s">
        <v>778</v>
      </c>
      <c r="C5" s="709" t="s">
        <v>302</v>
      </c>
      <c r="D5" s="710"/>
      <c r="E5" s="711" t="s">
        <v>303</v>
      </c>
      <c r="F5" s="711"/>
    </row>
    <row r="6" spans="2:6">
      <c r="B6" s="88" t="s">
        <v>304</v>
      </c>
      <c r="C6" s="89">
        <v>43281</v>
      </c>
      <c r="D6" s="89">
        <v>43100</v>
      </c>
      <c r="E6" s="89">
        <v>43281</v>
      </c>
      <c r="F6" s="89">
        <v>43100</v>
      </c>
    </row>
    <row r="7" spans="2:6">
      <c r="B7" s="90" t="s">
        <v>305</v>
      </c>
      <c r="C7" s="91">
        <v>16628.287733816858</v>
      </c>
      <c r="D7" s="91">
        <v>16684</v>
      </c>
      <c r="E7" s="91">
        <v>207853.59667271073</v>
      </c>
      <c r="F7" s="91">
        <v>208554</v>
      </c>
    </row>
    <row r="8" spans="2:6">
      <c r="B8" s="92" t="s">
        <v>306</v>
      </c>
      <c r="C8" s="93">
        <v>2339.21216</v>
      </c>
      <c r="D8" s="93">
        <v>2381</v>
      </c>
      <c r="E8" s="93">
        <v>29240.151999999998</v>
      </c>
      <c r="F8" s="93">
        <v>29759</v>
      </c>
    </row>
    <row r="9" spans="2:6">
      <c r="B9" s="46" t="s">
        <v>307</v>
      </c>
      <c r="C9" s="217">
        <v>114.264</v>
      </c>
      <c r="D9" s="375">
        <v>100</v>
      </c>
      <c r="E9" s="216">
        <v>1428.3</v>
      </c>
      <c r="F9" s="374">
        <v>1252</v>
      </c>
    </row>
    <row r="10" spans="2:6">
      <c r="B10" s="46" t="s">
        <v>308</v>
      </c>
      <c r="C10" s="217">
        <v>56.204720000000002</v>
      </c>
      <c r="D10" s="375">
        <v>52</v>
      </c>
      <c r="E10" s="217">
        <v>702.55899999999997</v>
      </c>
      <c r="F10" s="375">
        <v>654</v>
      </c>
    </row>
    <row r="11" spans="2:6">
      <c r="B11" s="46" t="s">
        <v>309</v>
      </c>
      <c r="C11" s="217">
        <v>0.80976000000000004</v>
      </c>
      <c r="D11" s="375">
        <v>1</v>
      </c>
      <c r="E11" s="217">
        <v>10.122</v>
      </c>
      <c r="F11" s="375">
        <v>14</v>
      </c>
    </row>
    <row r="12" spans="2:6">
      <c r="B12" s="46" t="s">
        <v>310</v>
      </c>
      <c r="C12" s="424">
        <v>0</v>
      </c>
      <c r="D12" s="424">
        <v>0</v>
      </c>
      <c r="E12" s="424">
        <v>0</v>
      </c>
      <c r="F12" s="424">
        <v>0</v>
      </c>
    </row>
    <row r="13" spans="2:6">
      <c r="B13" s="46" t="s">
        <v>311</v>
      </c>
      <c r="C13" s="217">
        <v>512.90039999999999</v>
      </c>
      <c r="D13" s="375">
        <v>463</v>
      </c>
      <c r="E13" s="216">
        <v>6411.2550000000001</v>
      </c>
      <c r="F13" s="374">
        <v>5793</v>
      </c>
    </row>
    <row r="14" spans="2:6">
      <c r="B14" s="46" t="s">
        <v>312</v>
      </c>
      <c r="C14" s="216">
        <v>7464.1895999999997</v>
      </c>
      <c r="D14" s="374">
        <v>7328</v>
      </c>
      <c r="E14" s="216">
        <v>93302.37</v>
      </c>
      <c r="F14" s="374">
        <v>91600</v>
      </c>
    </row>
    <row r="15" spans="2:6">
      <c r="B15" s="46" t="s">
        <v>313</v>
      </c>
      <c r="C15" s="216">
        <v>3160.6339200000002</v>
      </c>
      <c r="D15" s="374">
        <v>3134</v>
      </c>
      <c r="E15" s="216">
        <v>39507.923999999999</v>
      </c>
      <c r="F15" s="374">
        <v>39177</v>
      </c>
    </row>
    <row r="16" spans="2:6">
      <c r="B16" s="46" t="s">
        <v>314</v>
      </c>
      <c r="C16" s="216">
        <v>1459.0841600000001</v>
      </c>
      <c r="D16" s="374">
        <v>1569</v>
      </c>
      <c r="E16" s="216">
        <v>18238.552</v>
      </c>
      <c r="F16" s="374">
        <v>19609</v>
      </c>
    </row>
    <row r="17" spans="2:6">
      <c r="B17" s="46" t="s">
        <v>315</v>
      </c>
      <c r="C17" s="217">
        <v>343.26927999999998</v>
      </c>
      <c r="D17" s="375">
        <v>420</v>
      </c>
      <c r="E17" s="216">
        <v>4290.866</v>
      </c>
      <c r="F17" s="374">
        <v>5248</v>
      </c>
    </row>
    <row r="18" spans="2:6">
      <c r="B18" s="46" t="s">
        <v>316</v>
      </c>
      <c r="C18" s="217">
        <v>289.7004</v>
      </c>
      <c r="D18" s="375">
        <v>296</v>
      </c>
      <c r="E18" s="216">
        <v>3621.2550000000001</v>
      </c>
      <c r="F18" s="374">
        <v>3694</v>
      </c>
    </row>
    <row r="19" spans="2:6">
      <c r="B19" s="46" t="s">
        <v>317</v>
      </c>
      <c r="C19" s="424">
        <v>0</v>
      </c>
      <c r="D19" s="424">
        <v>0</v>
      </c>
      <c r="E19" s="424">
        <v>0</v>
      </c>
      <c r="F19" s="424">
        <v>0</v>
      </c>
    </row>
    <row r="20" spans="2:6" ht="25.5">
      <c r="B20" s="46" t="s">
        <v>318</v>
      </c>
      <c r="C20" s="615">
        <f>+E20*0.08</f>
        <v>0.17288000000000001</v>
      </c>
      <c r="D20" s="424">
        <v>1E-3</v>
      </c>
      <c r="E20" s="217">
        <v>2.161</v>
      </c>
      <c r="F20" s="375">
        <v>5</v>
      </c>
    </row>
    <row r="21" spans="2:6">
      <c r="B21" s="46" t="s">
        <v>319</v>
      </c>
      <c r="C21" s="217">
        <v>1.8647200000000002</v>
      </c>
      <c r="D21" s="375">
        <v>2</v>
      </c>
      <c r="E21" s="217">
        <v>23.309000000000001</v>
      </c>
      <c r="F21" s="375">
        <v>24</v>
      </c>
    </row>
    <row r="22" spans="2:6">
      <c r="B22" s="46" t="s">
        <v>320</v>
      </c>
      <c r="C22" s="217">
        <v>885.98176000000012</v>
      </c>
      <c r="D22" s="375">
        <v>938</v>
      </c>
      <c r="E22" s="216">
        <v>11074.772000000001</v>
      </c>
      <c r="F22" s="374">
        <v>11725</v>
      </c>
    </row>
    <row r="23" spans="2:6">
      <c r="B23" s="90" t="s">
        <v>321</v>
      </c>
      <c r="C23" s="94">
        <v>74.621120000000005</v>
      </c>
      <c r="D23" s="94">
        <v>74</v>
      </c>
      <c r="E23" s="94">
        <v>932.76400000000001</v>
      </c>
      <c r="F23" s="94">
        <v>924</v>
      </c>
    </row>
    <row r="24" spans="2:6">
      <c r="B24" s="95" t="s">
        <v>322</v>
      </c>
      <c r="C24" s="96">
        <v>74.621120000000005</v>
      </c>
      <c r="D24" s="96">
        <v>74</v>
      </c>
      <c r="E24" s="96">
        <v>932.76400000000001</v>
      </c>
      <c r="F24" s="96">
        <v>924</v>
      </c>
    </row>
    <row r="25" spans="2:6">
      <c r="B25" s="58" t="s">
        <v>323</v>
      </c>
      <c r="C25" s="59">
        <v>16702.908853816858</v>
      </c>
      <c r="D25" s="59">
        <v>16758</v>
      </c>
      <c r="E25" s="59">
        <v>208786.36067271073</v>
      </c>
      <c r="F25" s="59">
        <v>209478</v>
      </c>
    </row>
    <row r="26" spans="2:6">
      <c r="B26" s="97" t="s">
        <v>305</v>
      </c>
      <c r="C26" s="98">
        <v>6656.3163199999999</v>
      </c>
      <c r="D26" s="98">
        <v>6673</v>
      </c>
      <c r="E26" s="98">
        <v>83203.953999999998</v>
      </c>
      <c r="F26" s="98">
        <v>83408</v>
      </c>
    </row>
    <row r="27" spans="2:6">
      <c r="B27" s="92" t="s">
        <v>306</v>
      </c>
      <c r="C27" s="99">
        <v>87.068080000000009</v>
      </c>
      <c r="D27" s="99">
        <v>94</v>
      </c>
      <c r="E27" s="93">
        <v>1088.3510000000001</v>
      </c>
      <c r="F27" s="93">
        <v>1172</v>
      </c>
    </row>
    <row r="28" spans="2:6">
      <c r="B28" s="46" t="s">
        <v>311</v>
      </c>
      <c r="C28" s="217">
        <v>433.24239999999998</v>
      </c>
      <c r="D28" s="375">
        <v>474</v>
      </c>
      <c r="E28" s="216">
        <v>5415.53</v>
      </c>
      <c r="F28" s="374">
        <v>5931</v>
      </c>
    </row>
    <row r="29" spans="2:6">
      <c r="B29" s="46" t="s">
        <v>312</v>
      </c>
      <c r="C29" s="216">
        <v>4585.8735999999999</v>
      </c>
      <c r="D29" s="374">
        <v>4531</v>
      </c>
      <c r="E29" s="216">
        <v>57323.42</v>
      </c>
      <c r="F29" s="374">
        <v>56643</v>
      </c>
    </row>
    <row r="30" spans="2:6">
      <c r="B30" s="80" t="s">
        <v>324</v>
      </c>
      <c r="C30" s="224">
        <v>745.63279999999997</v>
      </c>
      <c r="D30" s="224">
        <v>804</v>
      </c>
      <c r="E30" s="225">
        <v>9320.41</v>
      </c>
      <c r="F30" s="225">
        <v>10056</v>
      </c>
    </row>
    <row r="31" spans="2:6">
      <c r="B31" s="80" t="s">
        <v>325</v>
      </c>
      <c r="C31" s="224">
        <v>591.68976000000009</v>
      </c>
      <c r="D31" s="224">
        <v>646</v>
      </c>
      <c r="E31" s="225">
        <v>7396.1220000000003</v>
      </c>
      <c r="F31" s="225">
        <v>8077</v>
      </c>
    </row>
    <row r="32" spans="2:6">
      <c r="B32" s="80" t="s">
        <v>326</v>
      </c>
      <c r="C32" s="225">
        <v>3248.5510399999998</v>
      </c>
      <c r="D32" s="225">
        <v>3081</v>
      </c>
      <c r="E32" s="225">
        <v>40606.887999999999</v>
      </c>
      <c r="F32" s="225">
        <v>38510</v>
      </c>
    </row>
    <row r="33" spans="2:6">
      <c r="B33" s="46" t="s">
        <v>313</v>
      </c>
      <c r="C33" s="216">
        <v>1550.1334400000001</v>
      </c>
      <c r="D33" s="374">
        <v>1573</v>
      </c>
      <c r="E33" s="216">
        <v>19376.668000000001</v>
      </c>
      <c r="F33" s="374">
        <v>19661</v>
      </c>
    </row>
    <row r="34" spans="2:6">
      <c r="B34" s="80" t="s">
        <v>327</v>
      </c>
      <c r="C34" s="224">
        <v>628.25952000000007</v>
      </c>
      <c r="D34" s="224">
        <v>661</v>
      </c>
      <c r="E34" s="225">
        <v>7853.2440000000006</v>
      </c>
      <c r="F34" s="225">
        <v>8268</v>
      </c>
    </row>
    <row r="35" spans="2:6">
      <c r="B35" s="80" t="s">
        <v>328</v>
      </c>
      <c r="C35" s="224">
        <v>555.82424000000003</v>
      </c>
      <c r="D35" s="224">
        <v>541</v>
      </c>
      <c r="E35" s="225">
        <v>6947.8029999999999</v>
      </c>
      <c r="F35" s="225">
        <v>6764</v>
      </c>
    </row>
    <row r="36" spans="2:6">
      <c r="B36" s="80" t="s">
        <v>329</v>
      </c>
      <c r="C36" s="224">
        <v>129.04552000000001</v>
      </c>
      <c r="D36" s="224">
        <v>129</v>
      </c>
      <c r="E36" s="225">
        <v>1613.069</v>
      </c>
      <c r="F36" s="225">
        <v>1612</v>
      </c>
    </row>
    <row r="37" spans="2:6">
      <c r="B37" s="80" t="s">
        <v>330</v>
      </c>
      <c r="C37" s="224">
        <v>237.00416000000001</v>
      </c>
      <c r="D37" s="224">
        <v>241</v>
      </c>
      <c r="E37" s="225">
        <v>2962.5520000000001</v>
      </c>
      <c r="F37" s="225">
        <v>3017</v>
      </c>
    </row>
    <row r="38" spans="2:6">
      <c r="B38" s="90" t="s">
        <v>331</v>
      </c>
      <c r="C38" s="91">
        <v>1162.2116000000001</v>
      </c>
      <c r="D38" s="91">
        <v>1342</v>
      </c>
      <c r="E38" s="91">
        <v>14527.645</v>
      </c>
      <c r="F38" s="91">
        <v>16775</v>
      </c>
    </row>
    <row r="39" spans="2:6" ht="20.25" customHeight="1">
      <c r="B39" s="219" t="s">
        <v>7</v>
      </c>
      <c r="C39" s="46"/>
      <c r="D39" s="46"/>
      <c r="E39" s="46"/>
      <c r="F39" s="46"/>
    </row>
    <row r="40" spans="2:6">
      <c r="B40" s="81" t="s">
        <v>332</v>
      </c>
      <c r="C40" s="100">
        <v>681.93831999999998</v>
      </c>
      <c r="D40" s="100">
        <v>765</v>
      </c>
      <c r="E40" s="101">
        <v>8524.2289999999994</v>
      </c>
      <c r="F40" s="101">
        <v>9562</v>
      </c>
    </row>
    <row r="41" spans="2:6">
      <c r="B41" s="80" t="s">
        <v>333</v>
      </c>
      <c r="C41" s="224">
        <v>377.20359999999999</v>
      </c>
      <c r="D41" s="224">
        <v>396</v>
      </c>
      <c r="E41" s="225">
        <v>4715.0450000000001</v>
      </c>
      <c r="F41" s="225">
        <v>4953</v>
      </c>
    </row>
    <row r="42" spans="2:6">
      <c r="B42" s="80" t="s">
        <v>334</v>
      </c>
      <c r="C42" s="224">
        <v>103.07312</v>
      </c>
      <c r="D42" s="224">
        <v>181</v>
      </c>
      <c r="E42" s="225">
        <v>1288.414</v>
      </c>
      <c r="F42" s="225">
        <v>2261</v>
      </c>
    </row>
    <row r="43" spans="2:6" ht="13.9" customHeight="1">
      <c r="B43" s="519" t="s">
        <v>335</v>
      </c>
      <c r="C43" s="519"/>
      <c r="D43" s="519"/>
      <c r="E43" s="519"/>
      <c r="F43" s="519"/>
    </row>
    <row r="44" spans="2:6">
      <c r="B44" s="81" t="s">
        <v>336</v>
      </c>
      <c r="C44" s="100">
        <v>460.05264000000005</v>
      </c>
      <c r="D44" s="100">
        <v>433</v>
      </c>
      <c r="E44" s="101">
        <v>5750.6580000000004</v>
      </c>
      <c r="F44" s="101">
        <v>5412</v>
      </c>
    </row>
    <row r="45" spans="2:6" ht="25.5">
      <c r="B45" s="80" t="s">
        <v>337</v>
      </c>
      <c r="C45" s="224">
        <v>702.16240000000005</v>
      </c>
      <c r="D45" s="224">
        <v>909</v>
      </c>
      <c r="E45" s="225">
        <v>8777.0300000000007</v>
      </c>
      <c r="F45" s="225">
        <v>11363</v>
      </c>
    </row>
    <row r="46" spans="2:6">
      <c r="B46" s="90" t="s">
        <v>321</v>
      </c>
      <c r="C46" s="94">
        <v>102.294</v>
      </c>
      <c r="D46" s="94">
        <v>66</v>
      </c>
      <c r="E46" s="108">
        <v>1278.675</v>
      </c>
      <c r="F46" s="94">
        <v>827</v>
      </c>
    </row>
    <row r="47" spans="2:6">
      <c r="B47" s="95" t="s">
        <v>322</v>
      </c>
      <c r="C47" s="96">
        <v>102.294</v>
      </c>
      <c r="D47" s="96">
        <v>66</v>
      </c>
      <c r="E47" s="225">
        <v>1278.675</v>
      </c>
      <c r="F47" s="96">
        <v>827</v>
      </c>
    </row>
    <row r="48" spans="2:6">
      <c r="B48" s="102" t="s">
        <v>338</v>
      </c>
      <c r="C48" s="103">
        <v>7920.8219200000003</v>
      </c>
      <c r="D48" s="103">
        <v>8081</v>
      </c>
      <c r="E48" s="103">
        <v>99010.274000000005</v>
      </c>
      <c r="F48" s="103">
        <v>101009</v>
      </c>
    </row>
    <row r="49" spans="2:6" ht="25.5">
      <c r="B49" s="104" t="s">
        <v>339</v>
      </c>
      <c r="C49" s="105">
        <v>3.84</v>
      </c>
      <c r="D49" s="105">
        <v>4</v>
      </c>
      <c r="E49" s="105">
        <v>48</v>
      </c>
      <c r="F49" s="105">
        <v>49</v>
      </c>
    </row>
    <row r="50" spans="2:6">
      <c r="B50" s="90" t="s">
        <v>340</v>
      </c>
      <c r="C50" s="91">
        <v>24627.57077381686</v>
      </c>
      <c r="D50" s="91">
        <v>24843</v>
      </c>
      <c r="E50" s="91">
        <v>307844.63467271073</v>
      </c>
      <c r="F50" s="91">
        <v>310536</v>
      </c>
    </row>
    <row r="51" spans="2:6">
      <c r="B51" s="106" t="s">
        <v>341</v>
      </c>
      <c r="C51" s="424">
        <v>0</v>
      </c>
      <c r="D51" s="424">
        <v>0</v>
      </c>
      <c r="E51" s="424">
        <v>0</v>
      </c>
      <c r="F51" s="424">
        <v>0</v>
      </c>
    </row>
    <row r="52" spans="2:6">
      <c r="B52" s="92" t="s">
        <v>343</v>
      </c>
      <c r="C52" s="99">
        <v>240.68063999999998</v>
      </c>
      <c r="D52" s="99">
        <v>226</v>
      </c>
      <c r="E52" s="93">
        <v>3008.5079999999998</v>
      </c>
      <c r="F52" s="93">
        <v>2829</v>
      </c>
    </row>
    <row r="53" spans="2:6">
      <c r="B53" s="80" t="s">
        <v>344</v>
      </c>
      <c r="C53" s="224">
        <v>218.93799999999999</v>
      </c>
      <c r="D53" s="224">
        <v>197</v>
      </c>
      <c r="E53" s="225">
        <v>2736.7249999999999</v>
      </c>
      <c r="F53" s="225">
        <v>2461</v>
      </c>
    </row>
    <row r="54" spans="2:6">
      <c r="B54" s="80" t="s">
        <v>345</v>
      </c>
      <c r="C54" s="224">
        <v>1.627</v>
      </c>
      <c r="D54" s="224">
        <v>2</v>
      </c>
      <c r="E54" s="224">
        <v>20.337499999999999</v>
      </c>
      <c r="F54" s="224">
        <v>20</v>
      </c>
    </row>
    <row r="55" spans="2:6">
      <c r="B55" s="80" t="s">
        <v>346</v>
      </c>
      <c r="C55" s="224">
        <v>4.7110000000000003</v>
      </c>
      <c r="D55" s="224">
        <v>11</v>
      </c>
      <c r="E55" s="224">
        <v>58.887500000000003</v>
      </c>
      <c r="F55" s="224">
        <v>142</v>
      </c>
    </row>
    <row r="56" spans="2:6" ht="25.5">
      <c r="B56" s="80" t="s">
        <v>347</v>
      </c>
      <c r="C56" s="224">
        <v>14.583599999999999</v>
      </c>
      <c r="D56" s="224">
        <v>16</v>
      </c>
      <c r="E56" s="224">
        <v>182.29499999999999</v>
      </c>
      <c r="F56" s="224">
        <v>197</v>
      </c>
    </row>
    <row r="57" spans="2:6">
      <c r="B57" s="80" t="s">
        <v>348</v>
      </c>
      <c r="C57" s="224">
        <v>0.82103999999999999</v>
      </c>
      <c r="D57" s="224">
        <v>1</v>
      </c>
      <c r="E57" s="224">
        <v>10.263</v>
      </c>
      <c r="F57" s="224">
        <v>9</v>
      </c>
    </row>
    <row r="58" spans="2:6">
      <c r="B58" s="46" t="s">
        <v>349</v>
      </c>
      <c r="C58" s="217">
        <v>675.36800000000005</v>
      </c>
      <c r="D58" s="375">
        <v>689</v>
      </c>
      <c r="E58" s="216">
        <v>8442.1</v>
      </c>
      <c r="F58" s="374">
        <v>8611</v>
      </c>
    </row>
    <row r="59" spans="2:6">
      <c r="B59" s="90" t="s">
        <v>350</v>
      </c>
      <c r="C59" s="94">
        <v>916.04863999999998</v>
      </c>
      <c r="D59" s="94">
        <v>915</v>
      </c>
      <c r="E59" s="91">
        <v>11450.608</v>
      </c>
      <c r="F59" s="91">
        <v>11439</v>
      </c>
    </row>
    <row r="60" spans="2:6">
      <c r="B60" s="106" t="s">
        <v>351</v>
      </c>
      <c r="C60" s="107">
        <v>102.506</v>
      </c>
      <c r="D60" s="107">
        <v>366</v>
      </c>
      <c r="E60" s="108">
        <v>1281.325</v>
      </c>
      <c r="F60" s="108">
        <v>4579</v>
      </c>
    </row>
    <row r="61" spans="2:6">
      <c r="B61" s="106" t="s">
        <v>352</v>
      </c>
      <c r="C61" s="107">
        <v>113.01672000000001</v>
      </c>
      <c r="D61" s="107">
        <v>125</v>
      </c>
      <c r="E61" s="108">
        <v>1412.7090000000001</v>
      </c>
      <c r="F61" s="108">
        <v>1566</v>
      </c>
    </row>
    <row r="62" spans="2:6">
      <c r="B62" s="106" t="s">
        <v>353</v>
      </c>
      <c r="C62" s="108">
        <v>2791.8370400000003</v>
      </c>
      <c r="D62" s="108">
        <v>2780</v>
      </c>
      <c r="E62" s="108">
        <v>34897.963000000003</v>
      </c>
      <c r="F62" s="108">
        <v>34755</v>
      </c>
    </row>
    <row r="63" spans="2:6">
      <c r="B63" s="7"/>
      <c r="C63" s="12"/>
      <c r="D63" s="12"/>
      <c r="E63" s="12"/>
      <c r="F63" s="12"/>
    </row>
    <row r="64" spans="2:6">
      <c r="B64" s="48" t="s">
        <v>354</v>
      </c>
      <c r="C64" s="109">
        <v>28550.979173816857</v>
      </c>
      <c r="D64" s="109">
        <v>29030</v>
      </c>
      <c r="E64" s="109">
        <v>356887.23967271071</v>
      </c>
      <c r="F64" s="109">
        <v>362875</v>
      </c>
    </row>
    <row r="65" spans="2:6">
      <c r="B65" s="677" t="s">
        <v>901</v>
      </c>
      <c r="C65" s="13"/>
      <c r="D65" s="13"/>
      <c r="E65" s="13"/>
      <c r="F65" s="13"/>
    </row>
    <row r="66" spans="2:6">
      <c r="B66" s="677" t="s">
        <v>902</v>
      </c>
      <c r="C66" s="5"/>
      <c r="D66" s="5"/>
      <c r="E66" s="5"/>
      <c r="F66" s="5"/>
    </row>
    <row r="67" spans="2:6" ht="13.5" thickBot="1">
      <c r="C67" s="1"/>
      <c r="D67" s="1"/>
      <c r="E67" s="1"/>
      <c r="F67" s="1"/>
    </row>
    <row r="68" spans="2:6">
      <c r="E68" s="694" t="s">
        <v>930</v>
      </c>
      <c r="F68" s="695"/>
    </row>
    <row r="69" spans="2:6" ht="13.5" thickBot="1">
      <c r="E69" s="696"/>
      <c r="F69" s="697"/>
    </row>
  </sheetData>
  <mergeCells count="4">
    <mergeCell ref="B2:F2"/>
    <mergeCell ref="C5:D5"/>
    <mergeCell ref="E5:F5"/>
    <mergeCell ref="E68:F69"/>
  </mergeCells>
  <hyperlinks>
    <hyperlink ref="E68:F69" location="'Índice de tablas'!B2" display="HOM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M107"/>
  <sheetViews>
    <sheetView showGridLines="0" topLeftCell="A7" zoomScale="80" zoomScaleNormal="80" workbookViewId="0">
      <selection activeCell="C31" sqref="C31"/>
    </sheetView>
  </sheetViews>
  <sheetFormatPr baseColWidth="10" defaultColWidth="9" defaultRowHeight="12.75"/>
  <cols>
    <col min="1" max="1" width="9" style="324"/>
    <col min="2" max="2" width="43.1640625" style="324" customWidth="1"/>
    <col min="3" max="3" width="16" style="324" customWidth="1"/>
    <col min="4" max="4" width="15.33203125" style="324" customWidth="1"/>
    <col min="5" max="5" width="23" style="324" customWidth="1"/>
    <col min="6" max="6" width="29.5" style="324" customWidth="1"/>
    <col min="7" max="7" width="28.83203125" style="324" customWidth="1"/>
    <col min="8" max="8" width="25.33203125" style="324" customWidth="1"/>
    <col min="9" max="9" width="11.6640625" style="324" bestFit="1" customWidth="1"/>
    <col min="10" max="10" width="10.5" style="324" bestFit="1" customWidth="1"/>
    <col min="11" max="11" width="20.5" style="324" customWidth="1"/>
    <col min="12" max="13" width="9" style="324"/>
    <col min="14" max="14" width="50.1640625" style="324" customWidth="1"/>
    <col min="15" max="15" width="10.83203125" style="324" customWidth="1"/>
    <col min="16" max="16" width="11.1640625" style="324" customWidth="1"/>
    <col min="17" max="17" width="14.83203125" style="324" bestFit="1" customWidth="1"/>
    <col min="18" max="18" width="2.83203125" style="324" customWidth="1"/>
    <col min="19" max="19" width="18.6640625" style="324" bestFit="1" customWidth="1"/>
    <col min="20" max="20" width="15.83203125" style="324" bestFit="1" customWidth="1"/>
    <col min="21" max="21" width="10.1640625" style="324" bestFit="1" customWidth="1"/>
    <col min="22" max="22" width="10.33203125" style="324" bestFit="1" customWidth="1"/>
    <col min="23" max="23" width="10.1640625" style="324" bestFit="1" customWidth="1"/>
    <col min="24" max="24" width="9" style="324" bestFit="1" customWidth="1"/>
    <col min="25" max="16384" width="9" style="324"/>
  </cols>
  <sheetData>
    <row r="2" spans="2:11">
      <c r="B2" s="712" t="s">
        <v>805</v>
      </c>
      <c r="C2" s="712"/>
      <c r="D2" s="712"/>
      <c r="E2" s="712"/>
      <c r="F2" s="712"/>
      <c r="G2" s="712"/>
      <c r="H2" s="712"/>
      <c r="I2" s="712"/>
      <c r="J2" s="712"/>
      <c r="K2" s="243"/>
    </row>
    <row r="3" spans="2:11">
      <c r="B3" s="325"/>
      <c r="C3" s="325"/>
      <c r="D3" s="325"/>
      <c r="E3" s="325"/>
      <c r="F3" s="325"/>
      <c r="G3" s="325"/>
      <c r="H3" s="325"/>
      <c r="I3" s="325"/>
      <c r="J3" s="325"/>
      <c r="K3" s="325"/>
    </row>
    <row r="4" spans="2:11">
      <c r="B4" s="325" t="s">
        <v>776</v>
      </c>
      <c r="C4" s="325"/>
      <c r="D4" s="325"/>
      <c r="E4" s="325"/>
      <c r="F4" s="325"/>
      <c r="G4" s="325"/>
      <c r="H4" s="325"/>
      <c r="I4" s="325"/>
      <c r="J4" s="325"/>
      <c r="K4" s="325"/>
    </row>
    <row r="5" spans="2:11" ht="51.75" customHeight="1">
      <c r="B5" s="326" t="s">
        <v>8</v>
      </c>
      <c r="C5" s="456" t="s">
        <v>39</v>
      </c>
      <c r="D5" s="456" t="s">
        <v>40</v>
      </c>
      <c r="E5" s="456" t="s">
        <v>41</v>
      </c>
      <c r="F5" s="456" t="s">
        <v>42</v>
      </c>
      <c r="G5" s="456" t="s">
        <v>43</v>
      </c>
      <c r="H5" s="456" t="s">
        <v>700</v>
      </c>
      <c r="I5" s="456" t="s">
        <v>44</v>
      </c>
      <c r="J5" s="456" t="s">
        <v>45</v>
      </c>
      <c r="K5" s="456" t="s">
        <v>46</v>
      </c>
    </row>
    <row r="6" spans="2:11" ht="25.5">
      <c r="B6" s="539" t="s">
        <v>9</v>
      </c>
      <c r="C6" s="328">
        <v>108164.41099999999</v>
      </c>
      <c r="D6" s="328">
        <v>-15.57</v>
      </c>
      <c r="E6" s="328">
        <v>108148.84099999999</v>
      </c>
      <c r="F6" s="328">
        <v>129736.38200000001</v>
      </c>
      <c r="G6" s="328">
        <v>6639.75</v>
      </c>
      <c r="H6" s="328">
        <v>136376.13200000001</v>
      </c>
      <c r="I6" s="328">
        <v>130740.48699999999</v>
      </c>
      <c r="J6" s="328">
        <v>29240.151999999998</v>
      </c>
      <c r="K6" s="622">
        <v>0.22365032187772102</v>
      </c>
    </row>
    <row r="7" spans="2:11" ht="25.5">
      <c r="B7" s="540" t="s">
        <v>10</v>
      </c>
      <c r="C7" s="331">
        <v>10413.530000000001</v>
      </c>
      <c r="D7" s="331">
        <v>-15.522</v>
      </c>
      <c r="E7" s="331">
        <v>10398.008</v>
      </c>
      <c r="F7" s="331">
        <v>6503.62</v>
      </c>
      <c r="G7" s="331">
        <v>800.36800000000005</v>
      </c>
      <c r="H7" s="331">
        <v>7303.9880000000003</v>
      </c>
      <c r="I7" s="331">
        <v>6943.2520000000004</v>
      </c>
      <c r="J7" s="331">
        <v>1428.3</v>
      </c>
      <c r="K7" s="623">
        <v>0.20571052296531941</v>
      </c>
    </row>
    <row r="8" spans="2:11" ht="25.5">
      <c r="B8" s="540" t="s">
        <v>11</v>
      </c>
      <c r="C8" s="331">
        <v>1084.729</v>
      </c>
      <c r="D8" s="331">
        <v>-9.4130000000000003</v>
      </c>
      <c r="E8" s="331">
        <v>1075.316</v>
      </c>
      <c r="F8" s="331">
        <v>1734.5449999999998</v>
      </c>
      <c r="G8" s="331">
        <v>205.66</v>
      </c>
      <c r="H8" s="331">
        <v>1940.2049999999999</v>
      </c>
      <c r="I8" s="331">
        <v>1817.402</v>
      </c>
      <c r="J8" s="331">
        <v>702.55899999999997</v>
      </c>
      <c r="K8" s="623">
        <v>0.38657325126746861</v>
      </c>
    </row>
    <row r="9" spans="2:11">
      <c r="B9" s="540" t="s">
        <v>12</v>
      </c>
      <c r="C9" s="331">
        <v>69.072999999999993</v>
      </c>
      <c r="D9" s="331">
        <v>0</v>
      </c>
      <c r="E9" s="331">
        <v>69.072999999999993</v>
      </c>
      <c r="F9" s="331">
        <v>236.06399999999999</v>
      </c>
      <c r="G9" s="331">
        <v>23.364000000000001</v>
      </c>
      <c r="H9" s="331">
        <v>259.428</v>
      </c>
      <c r="I9" s="331">
        <v>236.06399999999999</v>
      </c>
      <c r="J9" s="331">
        <v>10.122</v>
      </c>
      <c r="K9" s="623">
        <v>4.2878202521350141E-2</v>
      </c>
    </row>
    <row r="10" spans="2:11">
      <c r="B10" s="540" t="s">
        <v>13</v>
      </c>
      <c r="C10" s="616">
        <v>0.30399999999999999</v>
      </c>
      <c r="D10" s="331">
        <v>0</v>
      </c>
      <c r="E10" s="616">
        <v>0.30399999999999999</v>
      </c>
      <c r="F10" s="616">
        <v>1.9000000000000017E-2</v>
      </c>
      <c r="G10" s="616">
        <v>0.28499999999999998</v>
      </c>
      <c r="H10" s="616">
        <v>0.30399999999999999</v>
      </c>
      <c r="I10" s="616">
        <v>3.5000000000000003E-2</v>
      </c>
      <c r="J10" s="331">
        <v>0</v>
      </c>
      <c r="K10" s="331">
        <v>0</v>
      </c>
    </row>
    <row r="11" spans="2:11">
      <c r="B11" s="540" t="s">
        <v>15</v>
      </c>
      <c r="C11" s="331">
        <v>31848.637999999999</v>
      </c>
      <c r="D11" s="331">
        <v>-0.91100000000000003</v>
      </c>
      <c r="E11" s="331">
        <v>31847.726999999999</v>
      </c>
      <c r="F11" s="331">
        <v>19148.672999999999</v>
      </c>
      <c r="G11" s="331">
        <v>8912.11</v>
      </c>
      <c r="H11" s="331">
        <v>28060.782999999999</v>
      </c>
      <c r="I11" s="331">
        <v>20436.631000000001</v>
      </c>
      <c r="J11" s="331">
        <v>6411.2550000000001</v>
      </c>
      <c r="K11" s="623">
        <v>0.3137138895349238</v>
      </c>
    </row>
    <row r="12" spans="2:11">
      <c r="B12" s="330" t="s">
        <v>16</v>
      </c>
      <c r="C12" s="331">
        <v>128947.595</v>
      </c>
      <c r="D12" s="331">
        <v>-1466.5119999999999</v>
      </c>
      <c r="E12" s="331">
        <v>127481.083</v>
      </c>
      <c r="F12" s="331">
        <v>80265.778000000006</v>
      </c>
      <c r="G12" s="331">
        <v>40550.392999999996</v>
      </c>
      <c r="H12" s="331">
        <v>120816.171</v>
      </c>
      <c r="I12" s="331">
        <v>95615.910999999993</v>
      </c>
      <c r="J12" s="331">
        <v>93302.37</v>
      </c>
      <c r="K12" s="623">
        <v>0.97580380738097028</v>
      </c>
    </row>
    <row r="13" spans="2:11">
      <c r="B13" s="330" t="s">
        <v>17</v>
      </c>
      <c r="C13" s="331">
        <v>101166.75</v>
      </c>
      <c r="D13" s="331">
        <v>-1605.67</v>
      </c>
      <c r="E13" s="331">
        <v>99561.08</v>
      </c>
      <c r="F13" s="331">
        <v>53392.813999999998</v>
      </c>
      <c r="G13" s="331">
        <v>33717.752999999997</v>
      </c>
      <c r="H13" s="331">
        <v>87110.566999999995</v>
      </c>
      <c r="I13" s="331">
        <v>56064.582999999999</v>
      </c>
      <c r="J13" s="331">
        <v>39507.923999999999</v>
      </c>
      <c r="K13" s="623">
        <v>0.70468595120024347</v>
      </c>
    </row>
    <row r="14" spans="2:11" ht="25.5">
      <c r="B14" s="330" t="s">
        <v>18</v>
      </c>
      <c r="C14" s="331">
        <v>47878.300999999999</v>
      </c>
      <c r="D14" s="331">
        <v>-206.54499999999999</v>
      </c>
      <c r="E14" s="331">
        <v>47671.756000000001</v>
      </c>
      <c r="F14" s="331">
        <v>46646.038</v>
      </c>
      <c r="G14" s="331">
        <v>437.29300000000001</v>
      </c>
      <c r="H14" s="331">
        <v>47083.330999999998</v>
      </c>
      <c r="I14" s="331">
        <v>46918.49</v>
      </c>
      <c r="J14" s="331">
        <v>18238.552</v>
      </c>
      <c r="K14" s="623">
        <v>0.38872845225837405</v>
      </c>
    </row>
    <row r="15" spans="2:11">
      <c r="B15" s="330" t="s">
        <v>19</v>
      </c>
      <c r="C15" s="331">
        <v>9404.5779999999995</v>
      </c>
      <c r="D15" s="331">
        <v>-4993.2809999999999</v>
      </c>
      <c r="E15" s="331">
        <v>4411.2969999999996</v>
      </c>
      <c r="F15" s="331">
        <v>3636.5709999999999</v>
      </c>
      <c r="G15" s="331">
        <v>583.85199999999998</v>
      </c>
      <c r="H15" s="331">
        <v>4220.4229999999998</v>
      </c>
      <c r="I15" s="331">
        <v>3837.5039999999999</v>
      </c>
      <c r="J15" s="331">
        <v>4290.866</v>
      </c>
      <c r="K15" s="623">
        <v>1.1181398117109456</v>
      </c>
    </row>
    <row r="16" spans="2:11" ht="25.5">
      <c r="B16" s="330" t="s">
        <v>20</v>
      </c>
      <c r="C16" s="331">
        <v>2501.8969999999999</v>
      </c>
      <c r="D16" s="331">
        <v>-64.045000000000002</v>
      </c>
      <c r="E16" s="331">
        <v>2437.8519999999999</v>
      </c>
      <c r="F16" s="331">
        <v>2413.9699999999998</v>
      </c>
      <c r="G16" s="331">
        <v>2.5739999999999998</v>
      </c>
      <c r="H16" s="331">
        <v>2416.5439999999999</v>
      </c>
      <c r="I16" s="331">
        <v>2414.17</v>
      </c>
      <c r="J16" s="331">
        <v>3621.2550000000001</v>
      </c>
      <c r="K16" s="623">
        <v>1.5</v>
      </c>
    </row>
    <row r="17" spans="2:13">
      <c r="B17" s="330" t="s">
        <v>21</v>
      </c>
      <c r="C17" s="331">
        <v>0</v>
      </c>
      <c r="D17" s="331">
        <v>0</v>
      </c>
      <c r="E17" s="331">
        <v>0</v>
      </c>
      <c r="F17" s="331">
        <v>0</v>
      </c>
      <c r="G17" s="331">
        <v>0</v>
      </c>
      <c r="H17" s="331">
        <v>0</v>
      </c>
      <c r="I17" s="331">
        <v>0</v>
      </c>
      <c r="J17" s="331">
        <v>0</v>
      </c>
      <c r="K17" s="331">
        <v>0</v>
      </c>
    </row>
    <row r="18" spans="2:13" ht="38.25">
      <c r="B18" s="330" t="s">
        <v>22</v>
      </c>
      <c r="C18" s="331">
        <v>6.6909999999999998</v>
      </c>
      <c r="D18" s="331">
        <v>-1E-3</v>
      </c>
      <c r="E18" s="331">
        <v>6.6899999999999995</v>
      </c>
      <c r="F18" s="331">
        <v>6.69</v>
      </c>
      <c r="G18" s="331">
        <v>0</v>
      </c>
      <c r="H18" s="331">
        <v>6.69</v>
      </c>
      <c r="I18" s="331">
        <v>6.69</v>
      </c>
      <c r="J18" s="331">
        <v>2.161</v>
      </c>
      <c r="K18" s="623">
        <v>0.32301943198804184</v>
      </c>
    </row>
    <row r="19" spans="2:13">
      <c r="B19" s="330" t="s">
        <v>23</v>
      </c>
      <c r="C19" s="331">
        <v>41.222999999999999</v>
      </c>
      <c r="D19" s="331">
        <v>-0.33700000000000002</v>
      </c>
      <c r="E19" s="331">
        <v>40.885999999999996</v>
      </c>
      <c r="F19" s="331">
        <v>7.4960000000000022</v>
      </c>
      <c r="G19" s="331">
        <v>27.731999999999999</v>
      </c>
      <c r="H19" s="331">
        <v>35.228000000000002</v>
      </c>
      <c r="I19" s="331">
        <v>23.309000000000001</v>
      </c>
      <c r="J19" s="331">
        <v>23.309000000000001</v>
      </c>
      <c r="K19" s="623">
        <v>1</v>
      </c>
    </row>
    <row r="20" spans="2:13">
      <c r="B20" s="330" t="s">
        <v>24</v>
      </c>
      <c r="C20" s="331">
        <v>19960.939999999999</v>
      </c>
      <c r="D20" s="331">
        <v>-32.630000000000003</v>
      </c>
      <c r="E20" s="331">
        <v>19928.309999999998</v>
      </c>
      <c r="F20" s="331">
        <v>28472.450999999997</v>
      </c>
      <c r="G20" s="331">
        <v>2894.058</v>
      </c>
      <c r="H20" s="331">
        <v>31366.508999999998</v>
      </c>
      <c r="I20" s="331">
        <v>30004.625</v>
      </c>
      <c r="J20" s="331">
        <v>11074.772000000001</v>
      </c>
      <c r="K20" s="623">
        <v>0.36910216341647334</v>
      </c>
    </row>
    <row r="21" spans="2:13">
      <c r="B21" s="333" t="s">
        <v>25</v>
      </c>
      <c r="C21" s="334">
        <v>4423</v>
      </c>
      <c r="D21" s="334">
        <v>0</v>
      </c>
      <c r="E21" s="334">
        <v>4423</v>
      </c>
      <c r="F21" s="334">
        <v>4423</v>
      </c>
      <c r="G21" s="334">
        <v>0</v>
      </c>
      <c r="H21" s="334">
        <v>4423</v>
      </c>
      <c r="I21" s="334">
        <v>4423</v>
      </c>
      <c r="J21" s="334">
        <v>933</v>
      </c>
      <c r="K21" s="624">
        <f>+J21/I21</f>
        <v>0.21094279900520008</v>
      </c>
    </row>
    <row r="22" spans="2:13">
      <c r="B22" s="336" t="s">
        <v>26</v>
      </c>
      <c r="C22" s="337">
        <f>+SUM(C6:C21)</f>
        <v>465911.66</v>
      </c>
      <c r="D22" s="337">
        <f t="shared" ref="D22:I22" si="0">+SUM(D6:D21)</f>
        <v>-8410.4369999999981</v>
      </c>
      <c r="E22" s="337">
        <f t="shared" si="0"/>
        <v>457501.22300000006</v>
      </c>
      <c r="F22" s="337">
        <f t="shared" si="0"/>
        <v>376624.11100000003</v>
      </c>
      <c r="G22" s="337">
        <f t="shared" si="0"/>
        <v>94795.191999999995</v>
      </c>
      <c r="H22" s="337">
        <f t="shared" si="0"/>
        <v>471419.30300000007</v>
      </c>
      <c r="I22" s="337">
        <f t="shared" si="0"/>
        <v>399482.15299999999</v>
      </c>
      <c r="J22" s="337">
        <f>+SUM(J6:J21)-1</f>
        <v>208785.59700000001</v>
      </c>
      <c r="K22" s="625">
        <f>+J22/I22</f>
        <v>0.52264061218274249</v>
      </c>
    </row>
    <row r="23" spans="2:13" ht="25.5">
      <c r="B23" s="539" t="s">
        <v>9</v>
      </c>
      <c r="C23" s="328">
        <v>6700.43</v>
      </c>
      <c r="D23" s="328">
        <v>-9.8019999999999996</v>
      </c>
      <c r="E23" s="328">
        <v>0</v>
      </c>
      <c r="F23" s="328">
        <v>7885.1139999999996</v>
      </c>
      <c r="G23" s="328">
        <v>592.69899999999996</v>
      </c>
      <c r="H23" s="328">
        <v>8477.8130000000001</v>
      </c>
      <c r="I23" s="328">
        <v>8178.6580000000004</v>
      </c>
      <c r="J23" s="328">
        <v>1088.3510000000001</v>
      </c>
      <c r="K23" s="622">
        <v>0.13307207612789287</v>
      </c>
      <c r="M23" s="538"/>
    </row>
    <row r="24" spans="2:13">
      <c r="B24" s="540" t="s">
        <v>15</v>
      </c>
      <c r="C24" s="331">
        <v>95354.236000000004</v>
      </c>
      <c r="D24" s="331">
        <v>-63.506</v>
      </c>
      <c r="E24" s="331">
        <v>0</v>
      </c>
      <c r="F24" s="331">
        <v>71707.907999999996</v>
      </c>
      <c r="G24" s="331">
        <v>4779.9570000000003</v>
      </c>
      <c r="H24" s="339">
        <v>76487.864999999991</v>
      </c>
      <c r="I24" s="331">
        <v>74390.096000000005</v>
      </c>
      <c r="J24" s="331">
        <v>5415.53</v>
      </c>
      <c r="K24" s="623">
        <v>7.2799072607729928E-2</v>
      </c>
    </row>
    <row r="25" spans="2:13">
      <c r="B25" s="330" t="s">
        <v>16</v>
      </c>
      <c r="C25" s="331">
        <v>135457.95199999999</v>
      </c>
      <c r="D25" s="331">
        <v>-3136.4070000000002</v>
      </c>
      <c r="E25" s="331">
        <v>0</v>
      </c>
      <c r="F25" s="331">
        <v>75750.38</v>
      </c>
      <c r="G25" s="331">
        <v>57923.201000000001</v>
      </c>
      <c r="H25" s="339">
        <v>133673.58100000001</v>
      </c>
      <c r="I25" s="339">
        <v>104828.84700000001</v>
      </c>
      <c r="J25" s="331">
        <v>57323.42</v>
      </c>
      <c r="K25" s="623">
        <v>0.54682867970492888</v>
      </c>
    </row>
    <row r="26" spans="2:13">
      <c r="B26" s="340" t="s">
        <v>47</v>
      </c>
      <c r="C26" s="341">
        <v>17168.89</v>
      </c>
      <c r="D26" s="341">
        <v>-1888.5920000000001</v>
      </c>
      <c r="E26" s="341">
        <v>0</v>
      </c>
      <c r="F26" s="342">
        <v>13293.556</v>
      </c>
      <c r="G26" s="342">
        <v>3602.03</v>
      </c>
      <c r="H26" s="342">
        <v>16895.585999999999</v>
      </c>
      <c r="I26" s="342">
        <v>14849.293</v>
      </c>
      <c r="J26" s="341">
        <v>9320.41</v>
      </c>
      <c r="K26" s="626">
        <v>0.62766691989982282</v>
      </c>
    </row>
    <row r="27" spans="2:13" ht="25.5">
      <c r="B27" s="340" t="s">
        <v>809</v>
      </c>
      <c r="C27" s="341">
        <v>8795.0079999999998</v>
      </c>
      <c r="D27" s="341">
        <v>-110.458</v>
      </c>
      <c r="E27" s="341">
        <v>0</v>
      </c>
      <c r="F27" s="342">
        <v>7767.4690000000001</v>
      </c>
      <c r="G27" s="342">
        <v>1027.539</v>
      </c>
      <c r="H27" s="342">
        <v>8795.0079999999998</v>
      </c>
      <c r="I27" s="342">
        <v>8495.9320000000007</v>
      </c>
      <c r="J27" s="341">
        <v>7396.1220000000003</v>
      </c>
      <c r="K27" s="626">
        <v>0.87054863433464391</v>
      </c>
    </row>
    <row r="28" spans="2:13">
      <c r="B28" s="340" t="s">
        <v>48</v>
      </c>
      <c r="C28" s="341">
        <v>109494.054</v>
      </c>
      <c r="D28" s="341">
        <v>-1137.357</v>
      </c>
      <c r="E28" s="341">
        <v>0</v>
      </c>
      <c r="F28" s="342">
        <v>54689.355000000003</v>
      </c>
      <c r="G28" s="342">
        <v>53293.631999999998</v>
      </c>
      <c r="H28" s="342">
        <v>107982.98699999999</v>
      </c>
      <c r="I28" s="342">
        <v>81483.622000000003</v>
      </c>
      <c r="J28" s="341">
        <v>40606.887999999999</v>
      </c>
      <c r="K28" s="626">
        <v>0.49834417031682754</v>
      </c>
    </row>
    <row r="29" spans="2:13">
      <c r="B29" s="330" t="s">
        <v>28</v>
      </c>
      <c r="C29" s="331">
        <v>117408.99400000001</v>
      </c>
      <c r="D29" s="331">
        <v>-2711.0259999999998</v>
      </c>
      <c r="E29" s="331">
        <v>0</v>
      </c>
      <c r="F29" s="331">
        <v>96829.544999999998</v>
      </c>
      <c r="G29" s="331">
        <v>20489.847000000002</v>
      </c>
      <c r="H29" s="331">
        <v>117319.39199999999</v>
      </c>
      <c r="I29" s="331">
        <v>100657.17199999999</v>
      </c>
      <c r="J29" s="331">
        <v>19376.652999999998</v>
      </c>
      <c r="K29" s="623">
        <v>0.19250146427718037</v>
      </c>
    </row>
    <row r="30" spans="2:13" ht="25.5">
      <c r="B30" s="330" t="s">
        <v>49</v>
      </c>
      <c r="C30" s="331">
        <v>83177.005000000005</v>
      </c>
      <c r="D30" s="331">
        <v>-1547.866</v>
      </c>
      <c r="E30" s="331">
        <v>0</v>
      </c>
      <c r="F30" s="331">
        <v>78676.637000000002</v>
      </c>
      <c r="G30" s="331">
        <v>4473.5320000000002</v>
      </c>
      <c r="H30" s="331">
        <v>83150.169000000009</v>
      </c>
      <c r="I30" s="331">
        <v>78899.832999999999</v>
      </c>
      <c r="J30" s="331">
        <v>7853.2290000000003</v>
      </c>
      <c r="K30" s="623">
        <v>9.9534165046965314E-2</v>
      </c>
    </row>
    <row r="31" spans="2:13">
      <c r="B31" s="330" t="s">
        <v>50</v>
      </c>
      <c r="C31" s="331">
        <v>21347.145</v>
      </c>
      <c r="D31" s="331">
        <v>-487.64600000000002</v>
      </c>
      <c r="E31" s="331">
        <v>0</v>
      </c>
      <c r="F31" s="331">
        <v>6182.0420000000004</v>
      </c>
      <c r="G31" s="331">
        <v>15165.078</v>
      </c>
      <c r="H31" s="331">
        <v>21347.119999999999</v>
      </c>
      <c r="I31" s="331">
        <v>9274.6569999999992</v>
      </c>
      <c r="J31" s="331">
        <v>6947.8029999999999</v>
      </c>
      <c r="K31" s="623">
        <v>0.74911697543100519</v>
      </c>
    </row>
    <row r="32" spans="2:13">
      <c r="B32" s="330" t="s">
        <v>51</v>
      </c>
      <c r="C32" s="331">
        <v>12884.844000000001</v>
      </c>
      <c r="D32" s="331">
        <v>-675.51400000000001</v>
      </c>
      <c r="E32" s="331">
        <v>0</v>
      </c>
      <c r="F32" s="331">
        <v>11970.866</v>
      </c>
      <c r="G32" s="331">
        <v>851.23699999999997</v>
      </c>
      <c r="H32" s="331">
        <v>12822.102999999999</v>
      </c>
      <c r="I32" s="331">
        <v>12482.682000000001</v>
      </c>
      <c r="J32" s="331">
        <v>4575.6210000000001</v>
      </c>
      <c r="K32" s="623">
        <v>0.36655752345529591</v>
      </c>
    </row>
    <row r="33" spans="2:11">
      <c r="B33" s="507" t="s">
        <v>29</v>
      </c>
      <c r="C33" s="341">
        <v>3818.5810000000001</v>
      </c>
      <c r="D33" s="341">
        <v>-233.56</v>
      </c>
      <c r="E33" s="341">
        <v>0</v>
      </c>
      <c r="F33" s="341">
        <v>2926.4540000000002</v>
      </c>
      <c r="G33" s="341">
        <v>832.81700000000001</v>
      </c>
      <c r="H33" s="341">
        <v>3759.2710000000002</v>
      </c>
      <c r="I33" s="341">
        <v>3428.1750000000002</v>
      </c>
      <c r="J33" s="341">
        <v>1613.069</v>
      </c>
      <c r="K33" s="626">
        <v>0.47053286369569813</v>
      </c>
    </row>
    <row r="34" spans="2:11">
      <c r="B34" s="507" t="s">
        <v>30</v>
      </c>
      <c r="C34" s="341">
        <v>9066.2630000000008</v>
      </c>
      <c r="D34" s="341">
        <v>-441.95400000000001</v>
      </c>
      <c r="E34" s="341">
        <v>0</v>
      </c>
      <c r="F34" s="341">
        <v>9044.4120000000003</v>
      </c>
      <c r="G34" s="341">
        <v>18.420000000000002</v>
      </c>
      <c r="H34" s="341">
        <v>9062.8320000000003</v>
      </c>
      <c r="I34" s="341">
        <v>9054.5069999999996</v>
      </c>
      <c r="J34" s="341">
        <v>2962.5520000000001</v>
      </c>
      <c r="K34" s="626">
        <v>0.32719086748731879</v>
      </c>
    </row>
    <row r="35" spans="2:11">
      <c r="B35" s="333" t="s">
        <v>25</v>
      </c>
      <c r="C35" s="334">
        <v>5222</v>
      </c>
      <c r="D35" s="344">
        <v>0</v>
      </c>
      <c r="E35" s="334">
        <v>0</v>
      </c>
      <c r="F35" s="334">
        <v>5222</v>
      </c>
      <c r="G35" s="334">
        <v>0</v>
      </c>
      <c r="H35" s="334">
        <v>5222</v>
      </c>
      <c r="I35" s="334">
        <v>5222</v>
      </c>
      <c r="J35" s="334">
        <v>1279</v>
      </c>
      <c r="K35" s="624">
        <v>0.24492531597089237</v>
      </c>
    </row>
    <row r="36" spans="2:11">
      <c r="B36" s="336" t="s">
        <v>31</v>
      </c>
      <c r="C36" s="345">
        <v>360143.61199999996</v>
      </c>
      <c r="D36" s="345">
        <v>-5920.741</v>
      </c>
      <c r="E36" s="345">
        <v>0</v>
      </c>
      <c r="F36" s="345">
        <v>257394.94699999999</v>
      </c>
      <c r="G36" s="345">
        <v>83785.703999999998</v>
      </c>
      <c r="H36" s="345">
        <v>341180.65099999995</v>
      </c>
      <c r="I36" s="345">
        <v>293276.77300000004</v>
      </c>
      <c r="J36" s="345">
        <v>84482.953999999998</v>
      </c>
      <c r="K36" s="627">
        <v>0.28806561507003481</v>
      </c>
    </row>
    <row r="37" spans="2:11" ht="25.5">
      <c r="B37" s="336" t="s">
        <v>32</v>
      </c>
      <c r="C37" s="345">
        <f>+C22+C36</f>
        <v>826055.27199999988</v>
      </c>
      <c r="D37" s="345">
        <f t="shared" ref="D37:J37" si="1">+D22+D36</f>
        <v>-14331.177999999998</v>
      </c>
      <c r="E37" s="345">
        <f t="shared" si="1"/>
        <v>457501.22300000006</v>
      </c>
      <c r="F37" s="345">
        <f t="shared" si="1"/>
        <v>634019.05799999996</v>
      </c>
      <c r="G37" s="345">
        <f t="shared" si="1"/>
        <v>178580.89600000001</v>
      </c>
      <c r="H37" s="345">
        <f t="shared" si="1"/>
        <v>812599.95400000003</v>
      </c>
      <c r="I37" s="345">
        <f t="shared" si="1"/>
        <v>692758.92599999998</v>
      </c>
      <c r="J37" s="345">
        <f t="shared" si="1"/>
        <v>293268.55099999998</v>
      </c>
      <c r="K37" s="627">
        <f>+J37/I37</f>
        <v>0.42333420760572055</v>
      </c>
    </row>
    <row r="38" spans="2:11">
      <c r="B38" s="327" t="s">
        <v>33</v>
      </c>
      <c r="C38" s="328">
        <v>7015.8419999999996</v>
      </c>
      <c r="D38" s="331">
        <v>-0.36699999999999999</v>
      </c>
      <c r="E38" s="328">
        <v>0</v>
      </c>
      <c r="F38" s="328">
        <v>7015.8419999999996</v>
      </c>
      <c r="G38" s="328">
        <v>0</v>
      </c>
      <c r="H38" s="328">
        <v>7015.8419999999996</v>
      </c>
      <c r="I38" s="328">
        <v>7015.8419999999996</v>
      </c>
      <c r="J38" s="328">
        <v>14528</v>
      </c>
      <c r="K38" s="622">
        <v>2.0705551806896452</v>
      </c>
    </row>
    <row r="39" spans="2:11">
      <c r="B39" s="330" t="s">
        <v>52</v>
      </c>
      <c r="C39" s="331">
        <v>3452.94</v>
      </c>
      <c r="D39" s="331">
        <v>-0.36699999999999999</v>
      </c>
      <c r="E39" s="331">
        <v>0</v>
      </c>
      <c r="F39" s="331">
        <v>3452.94</v>
      </c>
      <c r="G39" s="331">
        <v>0</v>
      </c>
      <c r="H39" s="331">
        <v>3452.94</v>
      </c>
      <c r="I39" s="331">
        <v>3452.94</v>
      </c>
      <c r="J39" s="331">
        <v>8524.2289999999994</v>
      </c>
      <c r="K39" s="623">
        <v>2.4686872636072446</v>
      </c>
    </row>
    <row r="40" spans="2:11" ht="38.25">
      <c r="B40" s="347" t="s">
        <v>806</v>
      </c>
      <c r="C40" s="331">
        <v>3172.12</v>
      </c>
      <c r="D40" s="331">
        <v>-0.36699999999999999</v>
      </c>
      <c r="E40" s="331">
        <v>0</v>
      </c>
      <c r="F40" s="331">
        <v>3172.12</v>
      </c>
      <c r="G40" s="331">
        <v>0</v>
      </c>
      <c r="H40" s="331">
        <v>3172.12</v>
      </c>
      <c r="I40" s="331">
        <v>3172.12</v>
      </c>
      <c r="J40" s="331">
        <v>7640.1059999999998</v>
      </c>
      <c r="K40" s="623">
        <v>2.4085173322572917</v>
      </c>
    </row>
    <row r="41" spans="2:11" ht="25.5">
      <c r="B41" s="330" t="s">
        <v>807</v>
      </c>
      <c r="C41" s="331">
        <v>280.82</v>
      </c>
      <c r="D41" s="331">
        <v>0</v>
      </c>
      <c r="E41" s="331">
        <v>0</v>
      </c>
      <c r="F41" s="331">
        <v>280.82</v>
      </c>
      <c r="G41" s="331">
        <v>0</v>
      </c>
      <c r="H41" s="331">
        <v>280.82</v>
      </c>
      <c r="I41" s="331">
        <v>280.82</v>
      </c>
      <c r="J41" s="331">
        <v>884.12300000000005</v>
      </c>
      <c r="K41" s="623">
        <v>3.1483619400327614</v>
      </c>
    </row>
    <row r="42" spans="2:11">
      <c r="B42" s="348" t="s">
        <v>56</v>
      </c>
      <c r="C42" s="331">
        <v>3151.95</v>
      </c>
      <c r="D42" s="331">
        <v>0</v>
      </c>
      <c r="E42" s="331">
        <v>0</v>
      </c>
      <c r="F42" s="331">
        <v>3151.95</v>
      </c>
      <c r="G42" s="331">
        <v>0</v>
      </c>
      <c r="H42" s="331">
        <v>3151.95</v>
      </c>
      <c r="I42" s="331">
        <v>3151.95</v>
      </c>
      <c r="J42" s="331">
        <v>4715.0450000000001</v>
      </c>
      <c r="K42" s="623">
        <v>1.4959136407620681</v>
      </c>
    </row>
    <row r="43" spans="2:11">
      <c r="B43" s="333" t="s">
        <v>53</v>
      </c>
      <c r="C43" s="334">
        <v>410.952</v>
      </c>
      <c r="D43" s="334">
        <v>0</v>
      </c>
      <c r="E43" s="334">
        <v>0</v>
      </c>
      <c r="F43" s="334">
        <v>410.952</v>
      </c>
      <c r="G43" s="334">
        <v>0</v>
      </c>
      <c r="H43" s="334">
        <v>410.952</v>
      </c>
      <c r="I43" s="334">
        <v>410.952</v>
      </c>
      <c r="J43" s="334">
        <v>1288.414</v>
      </c>
      <c r="K43" s="624">
        <v>3.1351934045825303</v>
      </c>
    </row>
    <row r="44" spans="2:11">
      <c r="B44" s="349" t="s">
        <v>34</v>
      </c>
      <c r="C44" s="350">
        <f>+C37+C38</f>
        <v>833071.11399999983</v>
      </c>
      <c r="D44" s="350">
        <f t="shared" ref="D44:J44" si="2">+D37+D38</f>
        <v>-14331.544999999998</v>
      </c>
      <c r="E44" s="350">
        <f t="shared" si="2"/>
        <v>457501.22300000006</v>
      </c>
      <c r="F44" s="350">
        <f t="shared" si="2"/>
        <v>641034.89999999991</v>
      </c>
      <c r="G44" s="350">
        <f t="shared" si="2"/>
        <v>178580.89600000001</v>
      </c>
      <c r="H44" s="350">
        <f t="shared" si="2"/>
        <v>819615.79599999997</v>
      </c>
      <c r="I44" s="350">
        <f t="shared" si="2"/>
        <v>699774.76799999992</v>
      </c>
      <c r="J44" s="350">
        <f t="shared" si="2"/>
        <v>307796.55099999998</v>
      </c>
      <c r="K44" s="628">
        <f>+J44/I44</f>
        <v>0.43985088499218367</v>
      </c>
    </row>
    <row r="45" spans="2:11" s="357" customFormat="1" ht="11.25">
      <c r="B45" s="680" t="s">
        <v>35</v>
      </c>
      <c r="C45" s="353"/>
      <c r="D45" s="353"/>
      <c r="E45" s="354"/>
      <c r="F45" s="355"/>
      <c r="G45" s="355"/>
      <c r="H45" s="356"/>
      <c r="I45" s="356"/>
      <c r="J45" s="356"/>
      <c r="K45" s="356"/>
    </row>
    <row r="46" spans="2:11" s="357" customFormat="1" ht="11.25">
      <c r="B46" s="680" t="s">
        <v>36</v>
      </c>
      <c r="C46" s="353"/>
      <c r="D46" s="353"/>
      <c r="E46" s="354"/>
      <c r="F46" s="355"/>
      <c r="G46" s="355"/>
      <c r="H46" s="356"/>
      <c r="I46" s="356"/>
      <c r="J46" s="356"/>
      <c r="K46" s="356"/>
    </row>
    <row r="47" spans="2:11" s="357" customFormat="1" ht="11.25">
      <c r="B47" s="681" t="s">
        <v>54</v>
      </c>
      <c r="C47" s="358"/>
      <c r="D47" s="358"/>
      <c r="E47" s="359"/>
      <c r="F47" s="359"/>
      <c r="G47" s="359"/>
      <c r="H47" s="356"/>
      <c r="I47" s="356"/>
      <c r="J47" s="356"/>
      <c r="K47" s="356"/>
    </row>
    <row r="48" spans="2:11" s="357" customFormat="1" ht="11.25">
      <c r="B48" s="680" t="s">
        <v>55</v>
      </c>
      <c r="C48" s="353"/>
      <c r="D48" s="353"/>
      <c r="E48" s="353"/>
      <c r="F48" s="353"/>
      <c r="G48" s="353"/>
      <c r="H48" s="356"/>
      <c r="I48" s="356"/>
      <c r="J48" s="356"/>
      <c r="K48" s="356"/>
    </row>
    <row r="49" spans="2:11" s="357" customFormat="1" ht="11.25">
      <c r="B49" s="680" t="s">
        <v>37</v>
      </c>
      <c r="C49" s="353"/>
      <c r="D49" s="353"/>
      <c r="E49" s="360"/>
      <c r="F49" s="361"/>
      <c r="G49" s="361"/>
      <c r="H49" s="356"/>
      <c r="I49" s="356"/>
      <c r="J49" s="356"/>
      <c r="K49" s="356"/>
    </row>
    <row r="50" spans="2:11" s="357" customFormat="1" ht="11.25">
      <c r="B50" s="680" t="s">
        <v>38</v>
      </c>
      <c r="C50" s="353"/>
      <c r="D50" s="353"/>
      <c r="E50" s="356"/>
      <c r="F50" s="356"/>
      <c r="G50" s="356"/>
      <c r="H50" s="356"/>
      <c r="I50" s="356"/>
      <c r="J50" s="356"/>
      <c r="K50" s="356"/>
    </row>
    <row r="51" spans="2:11" s="357" customFormat="1" ht="8.25">
      <c r="B51" s="356"/>
      <c r="C51" s="356"/>
      <c r="D51" s="356"/>
      <c r="E51" s="356"/>
      <c r="F51" s="356"/>
      <c r="G51" s="356"/>
      <c r="H51" s="356"/>
      <c r="I51" s="356"/>
      <c r="J51" s="356"/>
      <c r="K51" s="356"/>
    </row>
    <row r="56" spans="2:11">
      <c r="B56" s="712" t="s">
        <v>772</v>
      </c>
      <c r="C56" s="712"/>
      <c r="D56" s="712"/>
      <c r="E56" s="712"/>
      <c r="F56" s="712"/>
      <c r="G56" s="712"/>
      <c r="H56" s="712"/>
      <c r="I56" s="712"/>
      <c r="J56" s="712"/>
      <c r="K56" s="243"/>
    </row>
    <row r="57" spans="2:11">
      <c r="B57" s="325"/>
      <c r="C57" s="325"/>
      <c r="D57" s="325"/>
      <c r="E57" s="325"/>
      <c r="F57" s="325"/>
      <c r="G57" s="325"/>
      <c r="H57" s="325"/>
      <c r="I57" s="325"/>
      <c r="J57" s="325"/>
      <c r="K57" s="325"/>
    </row>
    <row r="58" spans="2:11">
      <c r="B58" s="325" t="s">
        <v>779</v>
      </c>
      <c r="C58" s="325"/>
      <c r="D58" s="325"/>
      <c r="E58" s="325"/>
      <c r="F58" s="325"/>
      <c r="G58" s="325"/>
      <c r="H58" s="325"/>
      <c r="I58" s="325"/>
      <c r="J58" s="325"/>
      <c r="K58" s="325"/>
    </row>
    <row r="59" spans="2:11" ht="38.25">
      <c r="B59" s="326" t="s">
        <v>8</v>
      </c>
      <c r="C59" s="456" t="s">
        <v>39</v>
      </c>
      <c r="D59" s="456" t="s">
        <v>40</v>
      </c>
      <c r="E59" s="456" t="s">
        <v>41</v>
      </c>
      <c r="F59" s="456" t="s">
        <v>42</v>
      </c>
      <c r="G59" s="456" t="s">
        <v>43</v>
      </c>
      <c r="H59" s="456" t="s">
        <v>700</v>
      </c>
      <c r="I59" s="456" t="s">
        <v>44</v>
      </c>
      <c r="J59" s="456" t="s">
        <v>45</v>
      </c>
      <c r="K59" s="456" t="s">
        <v>46</v>
      </c>
    </row>
    <row r="60" spans="2:11" ht="25.5">
      <c r="B60" s="327" t="s">
        <v>9</v>
      </c>
      <c r="C60" s="328">
        <v>122404.482</v>
      </c>
      <c r="D60" s="328">
        <v>-48.237000000000002</v>
      </c>
      <c r="E60" s="328">
        <v>122356.24500000001</v>
      </c>
      <c r="F60" s="328">
        <v>135155.986</v>
      </c>
      <c r="G60" s="328">
        <v>15397.182000000001</v>
      </c>
      <c r="H60" s="328">
        <v>150553.16800000001</v>
      </c>
      <c r="I60" s="328">
        <v>135913.67800000001</v>
      </c>
      <c r="J60" s="328">
        <v>29758.642</v>
      </c>
      <c r="K60" s="329">
        <v>0.21895251778853336</v>
      </c>
    </row>
    <row r="61" spans="2:11" ht="25.5">
      <c r="B61" s="330" t="s">
        <v>10</v>
      </c>
      <c r="C61" s="331">
        <v>10140.396000000001</v>
      </c>
      <c r="D61" s="331">
        <v>-7.6580000000000004</v>
      </c>
      <c r="E61" s="331">
        <v>10132.738000000001</v>
      </c>
      <c r="F61" s="331">
        <v>5978.0379999999996</v>
      </c>
      <c r="G61" s="331">
        <v>821.43</v>
      </c>
      <c r="H61" s="331">
        <v>6799.4679999999998</v>
      </c>
      <c r="I61" s="331">
        <v>6516.0969999999998</v>
      </c>
      <c r="J61" s="331">
        <v>1251.674</v>
      </c>
      <c r="K61" s="332">
        <v>0.19208952844010763</v>
      </c>
    </row>
    <row r="62" spans="2:11" ht="25.5">
      <c r="B62" s="330" t="s">
        <v>11</v>
      </c>
      <c r="C62" s="331">
        <v>1555.9290000000001</v>
      </c>
      <c r="D62" s="331">
        <v>-4.2939999999999996</v>
      </c>
      <c r="E62" s="331">
        <v>1551.635</v>
      </c>
      <c r="F62" s="331">
        <v>1635.2619999999997</v>
      </c>
      <c r="G62" s="331">
        <v>854.4</v>
      </c>
      <c r="H62" s="331">
        <v>2489.6619999999998</v>
      </c>
      <c r="I62" s="331">
        <v>1701.498</v>
      </c>
      <c r="J62" s="331">
        <v>654.17700000000002</v>
      </c>
      <c r="K62" s="332">
        <v>0.38447121301347403</v>
      </c>
    </row>
    <row r="63" spans="2:11">
      <c r="B63" s="330" t="s">
        <v>12</v>
      </c>
      <c r="C63" s="331">
        <v>93.278999999999996</v>
      </c>
      <c r="D63" s="331">
        <v>-0.63500000000000001</v>
      </c>
      <c r="E63" s="331">
        <v>92.643999999999991</v>
      </c>
      <c r="F63" s="331">
        <v>190.89600000000002</v>
      </c>
      <c r="G63" s="331">
        <v>21.004999999999999</v>
      </c>
      <c r="H63" s="331">
        <v>211.90100000000001</v>
      </c>
      <c r="I63" s="331">
        <v>190.89599999999999</v>
      </c>
      <c r="J63" s="331">
        <v>13.74</v>
      </c>
      <c r="K63" s="332">
        <v>7.1976364093537845E-2</v>
      </c>
    </row>
    <row r="64" spans="2:11">
      <c r="B64" s="330" t="s">
        <v>13</v>
      </c>
      <c r="C64" s="331">
        <v>1.2490000000000001</v>
      </c>
      <c r="D64" s="331">
        <v>0</v>
      </c>
      <c r="E64" s="331">
        <v>1.2490000000000001</v>
      </c>
      <c r="F64" s="331">
        <v>1.0130000000000001</v>
      </c>
      <c r="G64" s="331">
        <v>0.23599999999999999</v>
      </c>
      <c r="H64" s="331">
        <v>1.2490000000000001</v>
      </c>
      <c r="I64" s="331">
        <v>1.0129999999999999</v>
      </c>
      <c r="J64" s="331">
        <v>0</v>
      </c>
      <c r="K64" s="332">
        <v>0</v>
      </c>
    </row>
    <row r="65" spans="2:11">
      <c r="B65" s="330" t="s">
        <v>15</v>
      </c>
      <c r="C65" s="331">
        <v>22175.965</v>
      </c>
      <c r="D65" s="331">
        <v>-16.643999999999998</v>
      </c>
      <c r="E65" s="331">
        <v>22159.321</v>
      </c>
      <c r="F65" s="331">
        <v>14874.935000000001</v>
      </c>
      <c r="G65" s="331">
        <v>3087.7840000000001</v>
      </c>
      <c r="H65" s="331">
        <v>17962.719000000001</v>
      </c>
      <c r="I65" s="331">
        <v>16288.798000000001</v>
      </c>
      <c r="J65" s="331">
        <v>5793.0889999999999</v>
      </c>
      <c r="K65" s="332">
        <v>0.35564864884443897</v>
      </c>
    </row>
    <row r="66" spans="2:11">
      <c r="B66" s="330" t="s">
        <v>16</v>
      </c>
      <c r="C66" s="331">
        <v>132074.576</v>
      </c>
      <c r="D66" s="331">
        <v>-1613.3920000000001</v>
      </c>
      <c r="E66" s="331">
        <v>130461.18399999999</v>
      </c>
      <c r="F66" s="331">
        <v>77564.401000000013</v>
      </c>
      <c r="G66" s="331">
        <v>42492.546999999999</v>
      </c>
      <c r="H66" s="331">
        <v>120056.948</v>
      </c>
      <c r="I66" s="331">
        <v>93319.327000000005</v>
      </c>
      <c r="J66" s="331">
        <v>91600.392000000007</v>
      </c>
      <c r="K66" s="332">
        <v>0.98158007504704792</v>
      </c>
    </row>
    <row r="67" spans="2:11">
      <c r="B67" s="330" t="s">
        <v>17</v>
      </c>
      <c r="C67" s="331">
        <v>92773.228000000003</v>
      </c>
      <c r="D67" s="331">
        <v>-1246.078</v>
      </c>
      <c r="E67" s="331">
        <v>91527.150000000009</v>
      </c>
      <c r="F67" s="331">
        <v>53441.411999999997</v>
      </c>
      <c r="G67" s="331">
        <v>33392.976999999999</v>
      </c>
      <c r="H67" s="331">
        <v>86834.388999999996</v>
      </c>
      <c r="I67" s="331">
        <v>55645.368999999999</v>
      </c>
      <c r="J67" s="331">
        <v>39176.957000000002</v>
      </c>
      <c r="K67" s="332">
        <v>0.70404703399486857</v>
      </c>
    </row>
    <row r="68" spans="2:11" ht="25.5">
      <c r="B68" s="330" t="s">
        <v>18</v>
      </c>
      <c r="C68" s="331">
        <v>49883.457000000002</v>
      </c>
      <c r="D68" s="331">
        <v>-338.83100000000002</v>
      </c>
      <c r="E68" s="331">
        <v>49544.626000000004</v>
      </c>
      <c r="F68" s="331">
        <v>48415.966999999997</v>
      </c>
      <c r="G68" s="331">
        <v>510.71600000000001</v>
      </c>
      <c r="H68" s="331">
        <v>48926.682999999997</v>
      </c>
      <c r="I68" s="331">
        <v>48740.258000000002</v>
      </c>
      <c r="J68" s="331">
        <v>19609.223000000002</v>
      </c>
      <c r="K68" s="332">
        <v>0.40232086994697486</v>
      </c>
    </row>
    <row r="69" spans="2:11">
      <c r="B69" s="330" t="s">
        <v>19</v>
      </c>
      <c r="C69" s="331">
        <v>9753.1039999999994</v>
      </c>
      <c r="D69" s="331">
        <v>-4645.4089999999997</v>
      </c>
      <c r="E69" s="331">
        <v>5107.6949999999997</v>
      </c>
      <c r="F69" s="331">
        <v>4384.4900000000007</v>
      </c>
      <c r="G69" s="331">
        <v>535.73500000000001</v>
      </c>
      <c r="H69" s="331">
        <v>4920.2250000000004</v>
      </c>
      <c r="I69" s="331">
        <v>4683.6890000000003</v>
      </c>
      <c r="J69" s="331">
        <v>5248.076</v>
      </c>
      <c r="K69" s="332">
        <v>1.1205005285363736</v>
      </c>
    </row>
    <row r="70" spans="2:11" ht="25.5">
      <c r="B70" s="330" t="s">
        <v>20</v>
      </c>
      <c r="C70" s="331">
        <v>2557.223</v>
      </c>
      <c r="D70" s="331">
        <v>-67.884</v>
      </c>
      <c r="E70" s="331">
        <v>2489.3389999999999</v>
      </c>
      <c r="F70" s="331">
        <v>2462.7660000000001</v>
      </c>
      <c r="G70" s="331">
        <v>1.0960000000000001</v>
      </c>
      <c r="H70" s="331">
        <v>2463.8620000000001</v>
      </c>
      <c r="I70" s="331">
        <v>2462.9659999999999</v>
      </c>
      <c r="J70" s="331">
        <v>3694.4490000000001</v>
      </c>
      <c r="K70" s="332">
        <v>1.5</v>
      </c>
    </row>
    <row r="71" spans="2:11">
      <c r="B71" s="330" t="s">
        <v>21</v>
      </c>
      <c r="C71" s="331">
        <v>0</v>
      </c>
      <c r="D71" s="331">
        <v>0</v>
      </c>
      <c r="E71" s="331">
        <v>0</v>
      </c>
      <c r="F71" s="331">
        <v>0</v>
      </c>
      <c r="G71" s="331">
        <v>0</v>
      </c>
      <c r="H71" s="331">
        <v>0</v>
      </c>
      <c r="I71" s="331">
        <v>0</v>
      </c>
      <c r="J71" s="331">
        <v>0</v>
      </c>
      <c r="K71" s="331">
        <v>0</v>
      </c>
    </row>
    <row r="72" spans="2:11" ht="38.25">
      <c r="B72" s="330" t="s">
        <v>22</v>
      </c>
      <c r="C72" s="331">
        <v>24.696000000000002</v>
      </c>
      <c r="D72" s="331">
        <v>0</v>
      </c>
      <c r="E72" s="331">
        <v>24.696000000000002</v>
      </c>
      <c r="F72" s="331">
        <v>24.696000000000002</v>
      </c>
      <c r="G72" s="331">
        <v>0</v>
      </c>
      <c r="H72" s="331">
        <v>24.696000000000002</v>
      </c>
      <c r="I72" s="331">
        <v>24.696000000000002</v>
      </c>
      <c r="J72" s="331">
        <v>4.9390000000000001</v>
      </c>
      <c r="K72" s="332">
        <v>0.19999190152251375</v>
      </c>
    </row>
    <row r="73" spans="2:11">
      <c r="B73" s="330" t="s">
        <v>23</v>
      </c>
      <c r="C73" s="331">
        <v>34.335000000000001</v>
      </c>
      <c r="D73" s="331">
        <v>0</v>
      </c>
      <c r="E73" s="331">
        <v>34.241</v>
      </c>
      <c r="F73" s="331">
        <v>8.7409999999999997</v>
      </c>
      <c r="G73" s="331">
        <v>25.5</v>
      </c>
      <c r="H73" s="331">
        <v>34.241</v>
      </c>
      <c r="I73" s="331">
        <v>23.966000000000001</v>
      </c>
      <c r="J73" s="331">
        <v>23.966000000000001</v>
      </c>
      <c r="K73" s="332">
        <v>1</v>
      </c>
    </row>
    <row r="74" spans="2:11">
      <c r="B74" s="330" t="s">
        <v>24</v>
      </c>
      <c r="C74" s="331">
        <v>21199.526999999998</v>
      </c>
      <c r="D74" s="331">
        <v>-33.643000000000001</v>
      </c>
      <c r="E74" s="331">
        <v>21165.883999999998</v>
      </c>
      <c r="F74" s="331">
        <v>27897.43</v>
      </c>
      <c r="G74" s="331">
        <v>2573.587</v>
      </c>
      <c r="H74" s="331">
        <v>30471.017</v>
      </c>
      <c r="I74" s="331">
        <v>29273.795999999998</v>
      </c>
      <c r="J74" s="331">
        <v>11724.531999999999</v>
      </c>
      <c r="K74" s="332">
        <v>0.40051286823205301</v>
      </c>
    </row>
    <row r="75" spans="2:11">
      <c r="B75" s="333" t="s">
        <v>25</v>
      </c>
      <c r="C75" s="334">
        <v>4314</v>
      </c>
      <c r="D75" s="334">
        <v>0</v>
      </c>
      <c r="E75" s="334">
        <v>4314</v>
      </c>
      <c r="F75" s="334">
        <v>4314</v>
      </c>
      <c r="G75" s="334">
        <v>0</v>
      </c>
      <c r="H75" s="334">
        <v>4314</v>
      </c>
      <c r="I75" s="334">
        <v>4314</v>
      </c>
      <c r="J75" s="334">
        <v>924</v>
      </c>
      <c r="K75" s="335">
        <v>0.21418636995827539</v>
      </c>
    </row>
    <row r="76" spans="2:11">
      <c r="B76" s="336" t="s">
        <v>26</v>
      </c>
      <c r="C76" s="337">
        <v>468985.44600000005</v>
      </c>
      <c r="D76" s="337">
        <v>-8022.799</v>
      </c>
      <c r="E76" s="337">
        <v>460962.647</v>
      </c>
      <c r="F76" s="337">
        <v>376350.033</v>
      </c>
      <c r="G76" s="337">
        <v>99714.195000000007</v>
      </c>
      <c r="H76" s="337">
        <v>476064.22800000006</v>
      </c>
      <c r="I76" s="337">
        <v>399100.04700000002</v>
      </c>
      <c r="J76" s="337">
        <v>209477.856</v>
      </c>
      <c r="K76" s="338">
        <v>0.52487554831082239</v>
      </c>
    </row>
    <row r="77" spans="2:11" ht="25.5">
      <c r="B77" s="327" t="s">
        <v>9</v>
      </c>
      <c r="C77" s="328">
        <v>6816.7250000000004</v>
      </c>
      <c r="D77" s="328">
        <v>-3.6040000000000001</v>
      </c>
      <c r="E77" s="328">
        <v>0</v>
      </c>
      <c r="F77" s="328">
        <v>7801.0730000000003</v>
      </c>
      <c r="G77" s="328">
        <v>660.16499999999996</v>
      </c>
      <c r="H77" s="328">
        <v>8461.2380000000012</v>
      </c>
      <c r="I77" s="328">
        <v>8130.6120000000001</v>
      </c>
      <c r="J77" s="328">
        <v>1172.019</v>
      </c>
      <c r="K77" s="329">
        <v>0.14414892753460626</v>
      </c>
    </row>
    <row r="78" spans="2:11">
      <c r="B78" s="330" t="s">
        <v>15</v>
      </c>
      <c r="C78" s="331">
        <v>97127.2</v>
      </c>
      <c r="D78" s="331">
        <v>-71.137</v>
      </c>
      <c r="E78" s="331">
        <v>0</v>
      </c>
      <c r="F78" s="331">
        <v>72270.7</v>
      </c>
      <c r="G78" s="331">
        <v>5446.335</v>
      </c>
      <c r="H78" s="339">
        <v>77717.035000000003</v>
      </c>
      <c r="I78" s="331">
        <v>75314.460999999996</v>
      </c>
      <c r="J78" s="331">
        <v>5931.0559999999996</v>
      </c>
      <c r="K78" s="332">
        <v>7.8750560267569325E-2</v>
      </c>
    </row>
    <row r="79" spans="2:11">
      <c r="B79" s="330" t="s">
        <v>16</v>
      </c>
      <c r="C79" s="331">
        <v>134011.01300000001</v>
      </c>
      <c r="D79" s="331">
        <v>-3447.4570000000003</v>
      </c>
      <c r="E79" s="331">
        <v>0</v>
      </c>
      <c r="F79" s="331">
        <v>73875.152000000002</v>
      </c>
      <c r="G79" s="331">
        <v>58182.296000000002</v>
      </c>
      <c r="H79" s="339">
        <v>132057.448</v>
      </c>
      <c r="I79" s="339">
        <v>103323.315</v>
      </c>
      <c r="J79" s="331">
        <v>56642.839</v>
      </c>
      <c r="K79" s="332">
        <v>0.54820965626199658</v>
      </c>
    </row>
    <row r="80" spans="2:11">
      <c r="B80" s="340" t="s">
        <v>47</v>
      </c>
      <c r="C80" s="341">
        <v>18015.348000000002</v>
      </c>
      <c r="D80" s="341">
        <v>-1820.8140000000001</v>
      </c>
      <c r="E80" s="341">
        <v>0</v>
      </c>
      <c r="F80" s="342">
        <v>14089.151</v>
      </c>
      <c r="G80" s="342">
        <v>3555.134</v>
      </c>
      <c r="H80" s="342">
        <v>17644.285</v>
      </c>
      <c r="I80" s="342">
        <v>15650.886</v>
      </c>
      <c r="J80" s="341">
        <v>10055.958000000001</v>
      </c>
      <c r="K80" s="343">
        <v>0.6425168517616191</v>
      </c>
    </row>
    <row r="81" spans="2:11" ht="25.5">
      <c r="B81" s="340" t="s">
        <v>809</v>
      </c>
      <c r="C81" s="341">
        <v>9325.2690000000002</v>
      </c>
      <c r="D81" s="341">
        <v>-108.971</v>
      </c>
      <c r="E81" s="341">
        <v>0</v>
      </c>
      <c r="F81" s="342">
        <v>8370.0079999999998</v>
      </c>
      <c r="G81" s="342">
        <v>955.26099999999997</v>
      </c>
      <c r="H81" s="342">
        <v>9325.2690000000002</v>
      </c>
      <c r="I81" s="342">
        <v>9111.143</v>
      </c>
      <c r="J81" s="341">
        <v>8076.6559999999999</v>
      </c>
      <c r="K81" s="343">
        <v>0.88645914129544445</v>
      </c>
    </row>
    <row r="82" spans="2:11">
      <c r="B82" s="340" t="s">
        <v>48</v>
      </c>
      <c r="C82" s="341">
        <v>106670.39599999999</v>
      </c>
      <c r="D82" s="341">
        <v>-1517.672</v>
      </c>
      <c r="E82" s="341">
        <v>0</v>
      </c>
      <c r="F82" s="342">
        <v>51415.993000000002</v>
      </c>
      <c r="G82" s="342">
        <v>53671.900999999998</v>
      </c>
      <c r="H82" s="342">
        <v>105087.894</v>
      </c>
      <c r="I82" s="342">
        <v>78561.285999999993</v>
      </c>
      <c r="J82" s="341">
        <v>38510.224999999999</v>
      </c>
      <c r="K82" s="343">
        <v>0.49019341409457073</v>
      </c>
    </row>
    <row r="83" spans="2:11">
      <c r="B83" s="330" t="s">
        <v>28</v>
      </c>
      <c r="C83" s="331">
        <v>117747.197</v>
      </c>
      <c r="D83" s="331">
        <v>-2339.04</v>
      </c>
      <c r="E83" s="331">
        <v>0</v>
      </c>
      <c r="F83" s="331">
        <v>97721.324000000008</v>
      </c>
      <c r="G83" s="331">
        <v>19922.134999999998</v>
      </c>
      <c r="H83" s="331">
        <v>117643.459</v>
      </c>
      <c r="I83" s="331">
        <v>101575.804</v>
      </c>
      <c r="J83" s="331">
        <v>19661.809000000001</v>
      </c>
      <c r="K83" s="332">
        <v>0.19356784023092743</v>
      </c>
    </row>
    <row r="84" spans="2:11" ht="25.5">
      <c r="B84" s="330" t="s">
        <v>49</v>
      </c>
      <c r="C84" s="331">
        <v>84365.841</v>
      </c>
      <c r="D84" s="331">
        <v>-1192.1399999999999</v>
      </c>
      <c r="E84" s="331">
        <v>0</v>
      </c>
      <c r="F84" s="331">
        <v>79848.06700000001</v>
      </c>
      <c r="G84" s="331">
        <v>4496.5230000000001</v>
      </c>
      <c r="H84" s="331">
        <v>84344.590000000011</v>
      </c>
      <c r="I84" s="331">
        <v>80072.61</v>
      </c>
      <c r="J84" s="331">
        <v>8268.1299999999992</v>
      </c>
      <c r="K84" s="332">
        <v>0.10325790554348109</v>
      </c>
    </row>
    <row r="85" spans="2:11">
      <c r="B85" s="330" t="s">
        <v>50</v>
      </c>
      <c r="C85" s="331">
        <v>20625.251</v>
      </c>
      <c r="D85" s="331">
        <v>-527.28</v>
      </c>
      <c r="E85" s="331">
        <v>0</v>
      </c>
      <c r="F85" s="331">
        <v>6022.7190000000001</v>
      </c>
      <c r="G85" s="331">
        <v>14602.505999999999</v>
      </c>
      <c r="H85" s="331">
        <v>20625.224999999999</v>
      </c>
      <c r="I85" s="331">
        <v>9153.6190000000006</v>
      </c>
      <c r="J85" s="331">
        <v>6764.4110000000001</v>
      </c>
      <c r="K85" s="332">
        <v>0.73898760697817989</v>
      </c>
    </row>
    <row r="86" spans="2:11">
      <c r="B86" s="330" t="s">
        <v>51</v>
      </c>
      <c r="C86" s="331">
        <v>12756.105</v>
      </c>
      <c r="D86" s="331">
        <v>-619.62</v>
      </c>
      <c r="E86" s="331">
        <v>0</v>
      </c>
      <c r="F86" s="331">
        <v>11850.537999999999</v>
      </c>
      <c r="G86" s="331">
        <v>823.10600000000011</v>
      </c>
      <c r="H86" s="331">
        <v>12673.643999999998</v>
      </c>
      <c r="I86" s="331">
        <v>12349.575000000001</v>
      </c>
      <c r="J86" s="331">
        <v>4629.268</v>
      </c>
      <c r="K86" s="332">
        <v>0.37485241394946789</v>
      </c>
    </row>
    <row r="87" spans="2:11">
      <c r="B87" s="507" t="s">
        <v>29</v>
      </c>
      <c r="C87" s="341">
        <v>3857.415</v>
      </c>
      <c r="D87" s="341">
        <v>-198.39699999999999</v>
      </c>
      <c r="E87" s="341">
        <v>0</v>
      </c>
      <c r="F87" s="341">
        <v>2974.9169999999999</v>
      </c>
      <c r="G87" s="341">
        <v>804.73800000000006</v>
      </c>
      <c r="H87" s="341">
        <v>3779.6549999999997</v>
      </c>
      <c r="I87" s="341">
        <v>3464.125</v>
      </c>
      <c r="J87" s="341">
        <v>1612.1959999999999</v>
      </c>
      <c r="K87" s="343">
        <v>0.46539775556597984</v>
      </c>
    </row>
    <row r="88" spans="2:11">
      <c r="B88" s="507" t="s">
        <v>30</v>
      </c>
      <c r="C88" s="341">
        <v>8898.69</v>
      </c>
      <c r="D88" s="341">
        <v>-421.22300000000001</v>
      </c>
      <c r="E88" s="341">
        <v>0</v>
      </c>
      <c r="F88" s="341">
        <v>8875.6209999999992</v>
      </c>
      <c r="G88" s="341">
        <v>18.367999999999999</v>
      </c>
      <c r="H88" s="341">
        <v>8893.9889999999996</v>
      </c>
      <c r="I88" s="341">
        <v>8885.4500000000007</v>
      </c>
      <c r="J88" s="341">
        <v>3017.0720000000001</v>
      </c>
      <c r="K88" s="343">
        <v>0.33955196416613675</v>
      </c>
    </row>
    <row r="89" spans="2:11">
      <c r="B89" s="333" t="s">
        <v>25</v>
      </c>
      <c r="C89" s="334">
        <v>757</v>
      </c>
      <c r="D89" s="344">
        <v>0</v>
      </c>
      <c r="E89" s="334">
        <v>0</v>
      </c>
      <c r="F89" s="334">
        <v>757</v>
      </c>
      <c r="G89" s="334">
        <v>0</v>
      </c>
      <c r="H89" s="334">
        <v>757</v>
      </c>
      <c r="I89" s="334">
        <v>757</v>
      </c>
      <c r="J89" s="334">
        <v>827</v>
      </c>
      <c r="K89" s="335">
        <v>1.0924702774108321</v>
      </c>
    </row>
    <row r="90" spans="2:11">
      <c r="B90" s="336" t="s">
        <v>31</v>
      </c>
      <c r="C90" s="345">
        <v>356459.13500000001</v>
      </c>
      <c r="D90" s="345">
        <v>-5861.2380000000003</v>
      </c>
      <c r="E90" s="345">
        <v>0</v>
      </c>
      <c r="F90" s="345">
        <v>252425.24900000001</v>
      </c>
      <c r="G90" s="345">
        <v>84210.930999999997</v>
      </c>
      <c r="H90" s="345">
        <v>336636.18000000005</v>
      </c>
      <c r="I90" s="345">
        <v>289101.19199999998</v>
      </c>
      <c r="J90" s="345">
        <v>84234.722999999998</v>
      </c>
      <c r="K90" s="346">
        <v>0.29136760875064122</v>
      </c>
    </row>
    <row r="91" spans="2:11" ht="25.5">
      <c r="B91" s="336" t="s">
        <v>32</v>
      </c>
      <c r="C91" s="345">
        <v>825444.58100000001</v>
      </c>
      <c r="D91" s="345">
        <v>-13884.037</v>
      </c>
      <c r="E91" s="345">
        <v>460962.647</v>
      </c>
      <c r="F91" s="345">
        <v>628775.28200000001</v>
      </c>
      <c r="G91" s="345">
        <v>183925.12599999999</v>
      </c>
      <c r="H91" s="345">
        <v>812700.40800000005</v>
      </c>
      <c r="I91" s="345">
        <v>688201.23900000006</v>
      </c>
      <c r="J91" s="345">
        <v>293712.57900000003</v>
      </c>
      <c r="K91" s="346">
        <v>0.4267829849111911</v>
      </c>
    </row>
    <row r="92" spans="2:11">
      <c r="B92" s="327" t="s">
        <v>33</v>
      </c>
      <c r="C92" s="328">
        <v>7797.7380000000003</v>
      </c>
      <c r="D92" s="328">
        <v>-1243.6729999999998</v>
      </c>
      <c r="E92" s="328">
        <v>0</v>
      </c>
      <c r="F92" s="328">
        <v>7797.7380000000003</v>
      </c>
      <c r="G92" s="328">
        <v>0</v>
      </c>
      <c r="H92" s="328">
        <v>7797.7380000000003</v>
      </c>
      <c r="I92" s="328">
        <v>7797.7380000000003</v>
      </c>
      <c r="J92" s="328">
        <v>16774.852000000003</v>
      </c>
      <c r="K92" s="329">
        <v>2.1512459125967047</v>
      </c>
    </row>
    <row r="93" spans="2:11">
      <c r="B93" s="330" t="s">
        <v>52</v>
      </c>
      <c r="C93" s="331">
        <v>3880.7560000000003</v>
      </c>
      <c r="D93" s="331">
        <v>-89.644999999999996</v>
      </c>
      <c r="E93" s="331">
        <v>0</v>
      </c>
      <c r="F93" s="331">
        <v>3880.7560000000003</v>
      </c>
      <c r="G93" s="331">
        <v>0</v>
      </c>
      <c r="H93" s="331">
        <v>3880.7560000000003</v>
      </c>
      <c r="I93" s="331">
        <v>3880.7560000000003</v>
      </c>
      <c r="J93" s="331">
        <v>9562.362000000001</v>
      </c>
      <c r="K93" s="332">
        <v>2.4640461806926282</v>
      </c>
    </row>
    <row r="94" spans="2:11" ht="38.25">
      <c r="B94" s="347" t="s">
        <v>806</v>
      </c>
      <c r="C94" s="331">
        <v>3705.1570000000002</v>
      </c>
      <c r="D94" s="331">
        <v>-87.563999999999993</v>
      </c>
      <c r="E94" s="331">
        <v>0</v>
      </c>
      <c r="F94" s="331">
        <v>3705.1570000000002</v>
      </c>
      <c r="G94" s="331">
        <v>0</v>
      </c>
      <c r="H94" s="331">
        <v>3705.1570000000002</v>
      </c>
      <c r="I94" s="331">
        <v>3705.1570000000002</v>
      </c>
      <c r="J94" s="331">
        <v>8988.9830000000002</v>
      </c>
      <c r="K94" s="332">
        <v>2.4260734430416848</v>
      </c>
    </row>
    <row r="95" spans="2:11" ht="25.5">
      <c r="B95" s="330" t="s">
        <v>807</v>
      </c>
      <c r="C95" s="331">
        <v>175.59899999999999</v>
      </c>
      <c r="D95" s="331">
        <v>-2.081</v>
      </c>
      <c r="E95" s="331">
        <v>0</v>
      </c>
      <c r="F95" s="331">
        <v>175.59899999999999</v>
      </c>
      <c r="G95" s="331">
        <v>0</v>
      </c>
      <c r="H95" s="331">
        <v>175.59899999999999</v>
      </c>
      <c r="I95" s="331">
        <v>175.59899999999999</v>
      </c>
      <c r="J95" s="331">
        <v>573.37900000000002</v>
      </c>
      <c r="K95" s="332">
        <v>3.2652748591962371</v>
      </c>
    </row>
    <row r="96" spans="2:11">
      <c r="B96" s="348" t="s">
        <v>56</v>
      </c>
      <c r="C96" s="331">
        <v>3389.982</v>
      </c>
      <c r="D96" s="331">
        <v>-1122.5619999999999</v>
      </c>
      <c r="E96" s="331">
        <v>0</v>
      </c>
      <c r="F96" s="331">
        <v>3389.982</v>
      </c>
      <c r="G96" s="331">
        <v>0</v>
      </c>
      <c r="H96" s="331">
        <v>3389.982</v>
      </c>
      <c r="I96" s="331">
        <v>3389.982</v>
      </c>
      <c r="J96" s="331">
        <v>4952.7539999999999</v>
      </c>
      <c r="K96" s="332">
        <v>1.460997138037901</v>
      </c>
    </row>
    <row r="97" spans="2:11">
      <c r="B97" s="333" t="s">
        <v>53</v>
      </c>
      <c r="C97" s="334">
        <v>527</v>
      </c>
      <c r="D97" s="334">
        <v>-31.466000000000001</v>
      </c>
      <c r="E97" s="334">
        <v>0</v>
      </c>
      <c r="F97" s="334">
        <v>527</v>
      </c>
      <c r="G97" s="334">
        <v>0</v>
      </c>
      <c r="H97" s="334">
        <v>527</v>
      </c>
      <c r="I97" s="334">
        <v>527</v>
      </c>
      <c r="J97" s="334">
        <v>2260.7359999999999</v>
      </c>
      <c r="K97" s="335">
        <v>4.2898216318785574</v>
      </c>
    </row>
    <row r="98" spans="2:11">
      <c r="B98" s="349" t="s">
        <v>34</v>
      </c>
      <c r="C98" s="350">
        <v>833242.31900000002</v>
      </c>
      <c r="D98" s="350">
        <v>-15127.71</v>
      </c>
      <c r="E98" s="350">
        <v>460962.647</v>
      </c>
      <c r="F98" s="350">
        <v>636573.02</v>
      </c>
      <c r="G98" s="350">
        <v>183925.12599999999</v>
      </c>
      <c r="H98" s="350">
        <v>820498.14600000007</v>
      </c>
      <c r="I98" s="350">
        <v>695998.97700000007</v>
      </c>
      <c r="J98" s="350">
        <v>310487.43100000004</v>
      </c>
      <c r="K98" s="351">
        <v>0.44610328644204317</v>
      </c>
    </row>
    <row r="99" spans="2:11" ht="9.6" customHeight="1">
      <c r="B99" s="678" t="s">
        <v>35</v>
      </c>
      <c r="C99" s="353"/>
      <c r="D99" s="353"/>
      <c r="E99" s="354"/>
      <c r="F99" s="355"/>
      <c r="G99" s="355"/>
      <c r="H99" s="356"/>
      <c r="I99" s="356"/>
      <c r="J99" s="356"/>
      <c r="K99" s="356"/>
    </row>
    <row r="100" spans="2:11" ht="9.6" customHeight="1">
      <c r="B100" s="678" t="s">
        <v>36</v>
      </c>
      <c r="C100" s="353"/>
      <c r="D100" s="353"/>
      <c r="E100" s="354"/>
      <c r="F100" s="355"/>
      <c r="G100" s="355"/>
      <c r="H100" s="356"/>
      <c r="I100" s="356"/>
      <c r="J100" s="356"/>
      <c r="K100" s="356"/>
    </row>
    <row r="101" spans="2:11" ht="9.6" customHeight="1">
      <c r="B101" s="679" t="s">
        <v>54</v>
      </c>
      <c r="C101" s="358"/>
      <c r="D101" s="358"/>
      <c r="E101" s="359"/>
      <c r="F101" s="359"/>
      <c r="G101" s="359"/>
      <c r="H101" s="356"/>
      <c r="I101" s="356"/>
      <c r="J101" s="356"/>
      <c r="K101" s="356"/>
    </row>
    <row r="102" spans="2:11" ht="9.6" customHeight="1">
      <c r="B102" s="678" t="s">
        <v>55</v>
      </c>
      <c r="C102" s="353"/>
      <c r="D102" s="353"/>
      <c r="E102" s="353"/>
      <c r="F102" s="353"/>
      <c r="G102" s="353"/>
      <c r="H102" s="356"/>
      <c r="I102" s="356"/>
      <c r="J102" s="356"/>
      <c r="K102" s="356"/>
    </row>
    <row r="103" spans="2:11" ht="9.6" customHeight="1">
      <c r="B103" s="678" t="s">
        <v>37</v>
      </c>
      <c r="C103" s="353"/>
      <c r="D103" s="353"/>
      <c r="E103" s="360"/>
      <c r="F103" s="361"/>
      <c r="G103" s="361"/>
      <c r="H103" s="356"/>
      <c r="I103" s="356"/>
      <c r="J103" s="356"/>
      <c r="K103" s="356"/>
    </row>
    <row r="104" spans="2:11" ht="9.6" customHeight="1">
      <c r="B104" s="678" t="s">
        <v>38</v>
      </c>
      <c r="C104" s="353"/>
      <c r="D104" s="353"/>
      <c r="E104" s="356"/>
      <c r="F104" s="356"/>
      <c r="G104" s="356"/>
      <c r="H104" s="356"/>
      <c r="I104" s="356"/>
      <c r="J104" s="356"/>
      <c r="K104" s="356"/>
    </row>
    <row r="105" spans="2:11" ht="9.6" customHeight="1" thickBot="1">
      <c r="B105" s="352"/>
      <c r="C105" s="353"/>
      <c r="D105" s="353"/>
      <c r="E105" s="356"/>
      <c r="F105" s="356"/>
      <c r="G105" s="356"/>
      <c r="H105" s="356"/>
      <c r="I105" s="356"/>
      <c r="J105" s="356"/>
      <c r="K105" s="356"/>
    </row>
    <row r="106" spans="2:11" ht="9.6" customHeight="1">
      <c r="B106" s="352"/>
      <c r="C106" s="353"/>
      <c r="D106" s="353"/>
      <c r="E106" s="356"/>
      <c r="F106" s="356"/>
      <c r="G106" s="356"/>
      <c r="H106" s="356"/>
      <c r="I106" s="356"/>
      <c r="J106" s="694" t="s">
        <v>930</v>
      </c>
      <c r="K106" s="695"/>
    </row>
    <row r="107" spans="2:11" ht="9.6" customHeight="1" thickBot="1">
      <c r="B107" s="352"/>
      <c r="C107" s="353"/>
      <c r="D107" s="353"/>
      <c r="E107" s="356"/>
      <c r="F107" s="356"/>
      <c r="G107" s="356"/>
      <c r="H107" s="356"/>
      <c r="I107" s="356"/>
      <c r="J107" s="696"/>
      <c r="K107" s="697"/>
    </row>
  </sheetData>
  <mergeCells count="5">
    <mergeCell ref="B2:E2"/>
    <mergeCell ref="F2:J2"/>
    <mergeCell ref="B56:E56"/>
    <mergeCell ref="F56:J56"/>
    <mergeCell ref="J106:K107"/>
  </mergeCells>
  <hyperlinks>
    <hyperlink ref="F108:G109" location="'Índice de tablas'!B2" display="Home"/>
    <hyperlink ref="J106:K107" location="'Índice de tablas'!B2" display="HOM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H19"/>
  <sheetViews>
    <sheetView showGridLines="0" zoomScaleNormal="100" workbookViewId="0">
      <selection activeCell="G18" sqref="G18:H19"/>
    </sheetView>
  </sheetViews>
  <sheetFormatPr baseColWidth="10" defaultColWidth="8.83203125" defaultRowHeight="12.75"/>
  <cols>
    <col min="1" max="1" width="8.83203125" style="1"/>
    <col min="2" max="2" width="41.5" style="1" customWidth="1"/>
    <col min="3" max="3" width="20.6640625" style="1" customWidth="1"/>
    <col min="4" max="4" width="20.1640625" style="1" customWidth="1"/>
    <col min="5" max="5" width="18.1640625" style="1" customWidth="1"/>
    <col min="6" max="6" width="16.33203125" style="1" customWidth="1"/>
    <col min="7" max="7" width="20.1640625" style="1" customWidth="1"/>
    <col min="8" max="8" width="19.5" style="1" customWidth="1"/>
    <col min="9" max="16384" width="8.83203125" style="1"/>
  </cols>
  <sheetData>
    <row r="2" spans="2:8" ht="25.5" customHeight="1">
      <c r="B2" s="708" t="s">
        <v>855</v>
      </c>
      <c r="C2" s="708"/>
      <c r="D2" s="708"/>
      <c r="E2" s="708"/>
      <c r="F2" s="708"/>
      <c r="G2" s="708"/>
      <c r="H2" s="708"/>
    </row>
    <row r="3" spans="2:8" ht="10.5" customHeight="1"/>
    <row r="4" spans="2:8" ht="10.5" customHeight="1"/>
    <row r="5" spans="2:8">
      <c r="B5" s="113"/>
      <c r="C5" s="114" t="s">
        <v>57</v>
      </c>
      <c r="D5" s="114" t="s">
        <v>58</v>
      </c>
      <c r="E5" s="114" t="s">
        <v>59</v>
      </c>
      <c r="F5" s="114" t="s">
        <v>60</v>
      </c>
      <c r="G5" s="114" t="s">
        <v>61</v>
      </c>
      <c r="H5" s="114" t="s">
        <v>62</v>
      </c>
    </row>
    <row r="6" spans="2:8" ht="23.25" customHeight="1">
      <c r="B6" s="6"/>
      <c r="C6" s="713" t="s">
        <v>356</v>
      </c>
      <c r="D6" s="713"/>
    </row>
    <row r="7" spans="2:8" ht="53.25" customHeight="1">
      <c r="B7" s="15" t="s">
        <v>776</v>
      </c>
      <c r="C7" s="111" t="s">
        <v>357</v>
      </c>
      <c r="D7" s="78" t="s">
        <v>63</v>
      </c>
      <c r="E7" s="220" t="s">
        <v>358</v>
      </c>
      <c r="F7" s="221" t="s">
        <v>359</v>
      </c>
      <c r="G7" s="115" t="s">
        <v>64</v>
      </c>
      <c r="H7" s="221" t="s">
        <v>360</v>
      </c>
    </row>
    <row r="8" spans="2:8">
      <c r="B8" s="66" t="s">
        <v>235</v>
      </c>
      <c r="C8" s="116">
        <v>12571.791999999999</v>
      </c>
      <c r="D8" s="67">
        <v>292287.35700000002</v>
      </c>
      <c r="E8" s="117">
        <v>-7105.4269999999997</v>
      </c>
      <c r="F8" s="116">
        <v>23239.673999999999</v>
      </c>
      <c r="G8" s="117">
        <v>-1857.173</v>
      </c>
      <c r="H8" s="67">
        <v>297753.72200000001</v>
      </c>
    </row>
    <row r="9" spans="2:8">
      <c r="B9" s="46" t="s">
        <v>237</v>
      </c>
      <c r="C9" s="223">
        <v>2431.0500000000002</v>
      </c>
      <c r="D9" s="216">
        <v>81214.414999999994</v>
      </c>
      <c r="E9" s="68">
        <v>-1894.8889999999999</v>
      </c>
      <c r="F9" s="222">
        <v>33.758000000000003</v>
      </c>
      <c r="G9" s="68">
        <v>685.64700000000005</v>
      </c>
      <c r="H9" s="374">
        <v>81750.576000000001</v>
      </c>
    </row>
    <row r="10" spans="2:8">
      <c r="B10" s="46" t="s">
        <v>361</v>
      </c>
      <c r="C10" s="223">
        <v>981.83699999999999</v>
      </c>
      <c r="D10" s="216">
        <v>117610.173</v>
      </c>
      <c r="E10" s="69">
        <v>-768.04899999999998</v>
      </c>
      <c r="F10" s="222">
        <v>332.25900000000001</v>
      </c>
      <c r="G10" s="69">
        <v>85.775999999999996</v>
      </c>
      <c r="H10" s="374">
        <v>117823.961</v>
      </c>
    </row>
    <row r="11" spans="2:8">
      <c r="B11" s="46" t="s">
        <v>238</v>
      </c>
      <c r="C11" s="223">
        <v>1086.27</v>
      </c>
      <c r="D11" s="216">
        <v>102987.853</v>
      </c>
      <c r="E11" s="68">
        <v>-1703.2049999999999</v>
      </c>
      <c r="F11" s="223">
        <v>2283.0039999999999</v>
      </c>
      <c r="G11" s="68">
        <v>688.904</v>
      </c>
      <c r="H11" s="374">
        <v>102370.91800000001</v>
      </c>
    </row>
    <row r="12" spans="2:8">
      <c r="B12" s="46" t="s">
        <v>236</v>
      </c>
      <c r="C12" s="223">
        <v>917.09500000000003</v>
      </c>
      <c r="D12" s="216">
        <v>111627.59</v>
      </c>
      <c r="E12" s="69">
        <v>-785.81899999999996</v>
      </c>
      <c r="F12" s="223">
        <v>3608.3319999999999</v>
      </c>
      <c r="G12" s="69">
        <v>185.22900000000001</v>
      </c>
      <c r="H12" s="374">
        <v>111758.86599999999</v>
      </c>
    </row>
    <row r="13" spans="2:8">
      <c r="B13" s="46" t="s">
        <v>362</v>
      </c>
      <c r="C13" s="223">
        <v>2379.902</v>
      </c>
      <c r="D13" s="216">
        <v>84909.682000000001</v>
      </c>
      <c r="E13" s="68">
        <v>-2062.8249999999998</v>
      </c>
      <c r="F13" s="223">
        <v>1316.2349999999999</v>
      </c>
      <c r="G13" s="68">
        <v>659.91300000000001</v>
      </c>
      <c r="H13" s="374">
        <v>85226.759000000005</v>
      </c>
    </row>
    <row r="14" spans="2:8">
      <c r="B14" s="51" t="s">
        <v>241</v>
      </c>
      <c r="C14" s="53">
        <v>92.448999999999998</v>
      </c>
      <c r="D14" s="52">
        <v>3923.91</v>
      </c>
      <c r="E14" s="118">
        <v>-10.964</v>
      </c>
      <c r="F14" s="53">
        <v>55.561999999999998</v>
      </c>
      <c r="G14" s="118">
        <v>-1.155</v>
      </c>
      <c r="H14" s="52">
        <v>4005.395</v>
      </c>
    </row>
    <row r="15" spans="2:8">
      <c r="B15" s="60" t="s">
        <v>301</v>
      </c>
      <c r="C15" s="119">
        <v>20460.395000000004</v>
      </c>
      <c r="D15" s="218">
        <v>794560.98</v>
      </c>
      <c r="E15" s="120">
        <v>-14331.178</v>
      </c>
      <c r="F15" s="119">
        <v>30868.824000000001</v>
      </c>
      <c r="G15" s="120">
        <v>447.14100000000002</v>
      </c>
      <c r="H15" s="218">
        <v>800705.19700000004</v>
      </c>
    </row>
    <row r="16" spans="2:8">
      <c r="B16" s="676" t="s">
        <v>892</v>
      </c>
    </row>
    <row r="17" spans="2:8" ht="13.5" thickBot="1">
      <c r="B17" s="11"/>
    </row>
    <row r="18" spans="2:8">
      <c r="B18" s="11"/>
      <c r="G18" s="694" t="s">
        <v>930</v>
      </c>
      <c r="H18" s="695"/>
    </row>
    <row r="19" spans="2:8" ht="13.5" thickBot="1">
      <c r="G19" s="696"/>
      <c r="H19" s="697"/>
    </row>
  </sheetData>
  <mergeCells count="3">
    <mergeCell ref="B2:H2"/>
    <mergeCell ref="C6:D6"/>
    <mergeCell ref="G18:H19"/>
  </mergeCells>
  <hyperlinks>
    <hyperlink ref="G18:H19" location="'Índice de tablas'!B2" display="HOM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41</vt:i4>
      </vt:variant>
    </vt:vector>
  </HeadingPairs>
  <TitlesOfParts>
    <vt:vector size="41" baseType="lpstr">
      <vt:lpstr>Índice de tablas</vt:lpstr>
      <vt:lpstr>Tabla 1</vt:lpstr>
      <vt:lpstr>Tabla 2</vt:lpstr>
      <vt:lpstr>Tabla 3</vt:lpstr>
      <vt:lpstr>Tabla 4</vt:lpstr>
      <vt:lpstr>Tabla 5</vt:lpstr>
      <vt:lpstr>Tabla 6</vt:lpstr>
      <vt:lpstr>Tabla 7</vt:lpstr>
      <vt:lpstr>Tabla 8</vt:lpstr>
      <vt:lpstr>Tabla 9</vt:lpstr>
      <vt:lpstr>Tabla 10</vt:lpstr>
      <vt:lpstr>Tabla 11</vt:lpstr>
      <vt:lpstr>Tabla12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 MASIDE ,MONICA</dc:creator>
  <cp:lastModifiedBy>FERNANDEZ DE AHUMADA ,MANUEL EDUARDO</cp:lastModifiedBy>
  <dcterms:created xsi:type="dcterms:W3CDTF">2018-03-12T11:36:43Z</dcterms:created>
  <dcterms:modified xsi:type="dcterms:W3CDTF">2018-10-10T14:52:13Z</dcterms:modified>
  <cp:contentStatus/>
</cp:coreProperties>
</file>