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RE08G005\COMUNICACION FINANCIERA\Comunicación Digital y WEB\Web\Contenido\Información financiera\Documentos con reguladores 2019\"/>
    </mc:Choice>
  </mc:AlternateContent>
  <bookViews>
    <workbookView xWindow="0" yWindow="0" windowWidth="19200" windowHeight="10995"/>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s>
  <externalReferences>
    <externalReference r:id="rId10"/>
    <externalReference r:id="rId11"/>
    <externalReference r:id="rId12"/>
    <externalReference r:id="rId13"/>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workbook>
</file>

<file path=xl/calcChain.xml><?xml version="1.0" encoding="utf-8"?>
<calcChain xmlns="http://schemas.openxmlformats.org/spreadsheetml/2006/main">
  <c r="C25" i="225" l="1"/>
  <c r="C24" i="225"/>
  <c r="C63" i="9" l="1"/>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E33" i="8" l="1"/>
  <c r="E32" i="8"/>
  <c r="E31" i="8"/>
  <c r="E30" i="8"/>
  <c r="E29" i="8"/>
  <c r="E28" i="8"/>
  <c r="E27" i="8"/>
  <c r="E26" i="8"/>
  <c r="E25" i="8"/>
  <c r="E24" i="8"/>
  <c r="E23" i="8"/>
  <c r="E22" i="8"/>
  <c r="E21" i="8"/>
  <c r="E20" i="8"/>
  <c r="E19" i="8"/>
  <c r="E18" i="8"/>
  <c r="E17" i="8"/>
  <c r="E16" i="8"/>
  <c r="E15" i="8"/>
  <c r="E14" i="8"/>
  <c r="E13" i="8"/>
  <c r="E12" i="8"/>
  <c r="E11" i="8"/>
  <c r="E10" i="8"/>
  <c r="E9" i="8"/>
  <c r="E8" i="8"/>
  <c r="E7" i="8"/>
  <c r="C34" i="8"/>
  <c r="E34" i="8" s="1"/>
  <c r="D15" i="110" l="1"/>
  <c r="D14" i="110"/>
  <c r="D13" i="110"/>
  <c r="D12" i="110"/>
  <c r="D11" i="110"/>
  <c r="D10" i="110"/>
  <c r="D9" i="110"/>
  <c r="D8" i="110"/>
  <c r="D7" i="110"/>
  <c r="G15" i="116"/>
  <c r="H15" i="116" s="1"/>
  <c r="E15" i="116"/>
  <c r="F15" i="116" s="1"/>
  <c r="C15" i="116"/>
  <c r="D15" i="116" s="1"/>
  <c r="H14" i="116"/>
  <c r="H13" i="116"/>
  <c r="H12" i="116"/>
  <c r="H11" i="116"/>
  <c r="H10" i="116"/>
  <c r="H9" i="116"/>
  <c r="H8" i="116"/>
  <c r="H7" i="116"/>
  <c r="F14" i="116"/>
  <c r="F13" i="116"/>
  <c r="F12" i="116"/>
  <c r="F11" i="116"/>
  <c r="F10" i="116"/>
  <c r="F9" i="116"/>
  <c r="F8" i="116"/>
  <c r="F7" i="116"/>
  <c r="D14" i="116"/>
  <c r="D13" i="116"/>
  <c r="D12" i="116"/>
  <c r="D11" i="116"/>
  <c r="D10" i="116"/>
  <c r="D9" i="116"/>
  <c r="D8" i="116"/>
  <c r="D7" i="116"/>
</calcChain>
</file>

<file path=xl/sharedStrings.xml><?xml version="1.0" encoding="utf-8"?>
<sst xmlns="http://schemas.openxmlformats.org/spreadsheetml/2006/main" count="261" uniqueCount="227">
  <si>
    <t>  Según método:                                                                                                                                                                                                                                                                                                                                         </t>
  </si>
  <si>
    <t>-</t>
  </si>
  <si>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</si>
  <si>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</si>
  <si>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</si>
  <si>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</si>
  <si>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</si>
  <si>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</si>
  <si>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</si>
  <si>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</si>
  <si>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</si>
  <si>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</si>
  <si>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</si>
  <si>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</si>
  <si>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</si>
  <si>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</si>
  <si>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</si>
  <si>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</si>
  <si>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rPr>
        <b/>
        <sz val="10"/>
        <color rgb="FF08467A"/>
        <rFont val="BBVABentonSansLight"/>
        <family val="3"/>
        <scheme val="minor"/>
      </rPr>
      <t>Capital de nivel 1 ordinario antes de los ajustes reglamentarios</t>
    </r>
  </si>
  <si>
    <r>
      <rPr>
        <b/>
        <sz val="10"/>
        <color rgb="FF08467A"/>
        <rFont val="BBVABentonSansLight"/>
        <family val="3"/>
        <scheme val="minor"/>
      </rPr>
      <t>Total de los ajustes reglamentarios de capital de nivel 1 ordinario</t>
    </r>
  </si>
  <si>
    <r>
      <rPr>
        <b/>
        <sz val="10"/>
        <color rgb="FF08467A"/>
        <rFont val="BBVABentonSansLight"/>
        <family val="3"/>
        <scheme val="minor"/>
      </rPr>
      <t>Capital de nivel 1 ordinario (CET1)</t>
    </r>
  </si>
  <si>
    <r>
      <rPr>
        <b/>
        <sz val="10"/>
        <color rgb="FF08467A"/>
        <rFont val="BBVABentonSansLight"/>
        <family val="3"/>
        <scheme val="minor"/>
      </rPr>
      <t>Capital de nivel 1 adicional antes de los ajustes reglamentarios</t>
    </r>
  </si>
  <si>
    <r>
      <rPr>
        <b/>
        <sz val="10"/>
        <color rgb="FF08467A"/>
        <rFont val="BBVABentonSansLight"/>
        <family val="3"/>
        <scheme val="minor"/>
      </rPr>
      <t>Total de ajustes reglamentarios del capital de nivel 1 adicional</t>
    </r>
  </si>
  <si>
    <r>
      <rPr>
        <b/>
        <sz val="10"/>
        <color rgb="FF08467A"/>
        <rFont val="BBVABentonSansLight"/>
        <family val="3"/>
        <scheme val="minor"/>
      </rPr>
      <t>Capital de nivel 1 adicional (AT1)</t>
    </r>
  </si>
  <si>
    <r>
      <rPr>
        <b/>
        <sz val="10"/>
        <color rgb="FFFFFFFF"/>
        <rFont val="BBVABentonSansLight"/>
        <family val="3"/>
        <scheme val="minor"/>
      </rPr>
      <t>Capital de nivel 1 (Tier 1) (Capital de nivel 1 ordinario+capital de nivel 1 adicional)</t>
    </r>
  </si>
  <si>
    <r>
      <rPr>
        <b/>
        <sz val="10"/>
        <color rgb="FF08467A"/>
        <rFont val="BBVABentonSansLight"/>
        <family val="3"/>
        <scheme val="minor"/>
      </rPr>
      <t>Capital de nivel 2 antes de ajustes reglamentarios</t>
    </r>
  </si>
  <si>
    <r>
      <rPr>
        <b/>
        <sz val="10"/>
        <color rgb="FF08467A"/>
        <rFont val="BBVABentonSansLight"/>
        <family val="3"/>
        <scheme val="minor"/>
      </rPr>
      <t>Ajustes reglamentarios de capital de nivel 2</t>
    </r>
  </si>
  <si>
    <r>
      <rPr>
        <b/>
        <sz val="10"/>
        <color rgb="FF08467A"/>
        <rFont val="BBVABentonSansLight"/>
        <family val="3"/>
        <scheme val="minor"/>
      </rPr>
      <t>Capital de nivel 2 (Tier 2)</t>
    </r>
  </si>
  <si>
    <r>
      <rPr>
        <b/>
        <sz val="10"/>
        <color rgb="FFFFFFFF"/>
        <rFont val="BBVABentonSansLight"/>
        <family val="3"/>
        <scheme val="minor"/>
      </rPr>
      <t>Capital total (Capital total = Tier y Tier 2)</t>
    </r>
  </si>
  <si>
    <r>
      <rPr>
        <b/>
        <sz val="10"/>
        <color rgb="FFFFFFFF"/>
        <rFont val="BBVABentonSansLight"/>
        <family val="3"/>
        <scheme val="minor"/>
      </rPr>
      <t>Total APR's</t>
    </r>
  </si>
  <si>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</si>
  <si>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</si>
  <si>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sz val="10"/>
        <color rgb="FF1D1D1B"/>
        <rFont val="BBVABentonSansLight"/>
        <family val="3"/>
        <scheme val="minor"/>
      </rPr>
      <t>Del cual: con el método avanzado basado en calificaciones internas (AIRB)</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</si>
  <si>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</si>
  <si>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</si>
  <si>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</si>
  <si>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</si>
  <si>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</si>
  <si>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</si>
  <si>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</si>
  <si>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</si>
  <si>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Exposiciones de titulización de la cartera de inversión (después de aplicar el límite máximo)</t>
    </r>
  </si>
  <si>
    <r>
      <rPr>
        <sz val="10"/>
        <color rgb="FF1D1D1B"/>
        <rFont val="BBVABentonSansLight"/>
        <family val="3"/>
        <scheme val="minor"/>
      </rPr>
      <t>De las cuales: con el método IRB</t>
    </r>
  </si>
  <si>
    <r>
      <rPr>
        <sz val="10"/>
        <color rgb="FF1D1D1B"/>
        <rFont val="BBVABentonSansLight"/>
        <family val="3"/>
        <scheme val="minor"/>
      </rPr>
      <t>De las cuales: con el método IRB basado en la fórmula supervisora (SFA)</t>
    </r>
  </si>
  <si>
    <r>
      <rPr>
        <sz val="10"/>
        <color rgb="FF1D1D1B"/>
        <rFont val="BBVABentonSansLight"/>
        <family val="3"/>
        <scheme val="minor"/>
      </rPr>
      <t>De las cuales: con el método de evaluación interna (IAA)</t>
    </r>
  </si>
  <si>
    <r>
      <rPr>
        <sz val="10"/>
        <color rgb="FF1D1D1B"/>
        <rFont val="BBVABentonSansLight"/>
        <family val="3"/>
        <scheme val="minor"/>
      </rPr>
      <t>De las cuales: con el método estándar (SA)</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</si>
  <si>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</si>
  <si>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</si>
  <si>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</si>
  <si>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</si>
  <si>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</si>
  <si>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</si>
  <si>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</si>
  <si>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FFFFFF"/>
        <rFont val="BBVABentonSansLight"/>
        <family val="3"/>
        <scheme val="minor"/>
      </rPr>
      <t>Importes por debajo de los umbrales de deducción (sujetos a ponderación de riesgo del 250%)</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</si>
  <si>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</si>
  <si>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</si>
  <si>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</si>
  <si>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</si>
  <si>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</si>
  <si>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1D1D1B"/>
        <rFont val="BBVABentonSansLight"/>
        <family val="3"/>
        <scheme val="minor"/>
      </rPr>
      <t>Riesgo de Crédito</t>
    </r>
  </si>
  <si>
    <r>
      <rPr>
        <sz val="10"/>
        <color rgb="FF1D1D1B"/>
        <rFont val="BBVABentonSansLight"/>
        <family val="3"/>
        <scheme val="minor"/>
      </rPr>
      <t>Administraciones Centrales o Bancos Centrales</t>
    </r>
  </si>
  <si>
    <r>
      <rPr>
        <sz val="10"/>
        <color rgb="FF1D1D1B"/>
        <rFont val="BBVABentonSansLight"/>
        <family val="3"/>
        <scheme val="minor"/>
      </rPr>
      <t>Administraciones Regionales o Autoridades Locales</t>
    </r>
  </si>
  <si>
    <r>
      <rPr>
        <sz val="10"/>
        <color rgb="FF1D1D1B"/>
        <rFont val="BBVABentonSansLight"/>
        <family val="3"/>
        <scheme val="minor"/>
      </rPr>
      <t>Entidades del Sector Público</t>
    </r>
  </si>
  <si>
    <r>
      <rPr>
        <sz val="10"/>
        <color rgb="FF1D1D1B"/>
        <rFont val="BBVABentonSansLight"/>
        <family val="3"/>
        <scheme val="minor"/>
      </rPr>
      <t>Bancos Multilaterales de Desarrollo</t>
    </r>
  </si>
  <si>
    <r>
      <rPr>
        <sz val="10"/>
        <color rgb="FF1D1D1B"/>
        <rFont val="BBVABentonSansLight"/>
        <family val="3"/>
        <scheme val="minor"/>
      </rPr>
      <t>Organizaciones Internacionales</t>
    </r>
  </si>
  <si>
    <r>
      <rPr>
        <sz val="10"/>
        <color rgb="FF1D1D1B"/>
        <rFont val="BBVABentonSansLight"/>
        <family val="3"/>
        <scheme val="minor"/>
      </rPr>
      <t>Entidades</t>
    </r>
  </si>
  <si>
    <r>
      <rPr>
        <sz val="10"/>
        <color rgb="FF1D1D1B"/>
        <rFont val="BBVABentonSansLight"/>
        <family val="3"/>
        <scheme val="minor"/>
      </rPr>
      <t>Empresas</t>
    </r>
  </si>
  <si>
    <r>
      <rPr>
        <sz val="10"/>
        <color rgb="FF1D1D1B"/>
        <rFont val="BBVABentonSansLight"/>
        <family val="3"/>
        <scheme val="minor"/>
      </rPr>
      <t>Exposiciones minoristas</t>
    </r>
  </si>
  <si>
    <r>
      <rPr>
        <sz val="10"/>
        <color rgb="FF1D1D1B"/>
        <rFont val="BBVABentonSansLight"/>
        <family val="3"/>
        <scheme val="minor"/>
      </rPr>
      <t>Exposiciones garantizadas por hipotecas sobre bienes inmuebles</t>
    </r>
  </si>
  <si>
    <r>
      <rPr>
        <sz val="10"/>
        <color rgb="FF1D1D1B"/>
        <rFont val="BBVABentonSansLight"/>
        <family val="3"/>
        <scheme val="minor"/>
      </rPr>
      <t>Exposiciones en situación de default</t>
    </r>
  </si>
  <si>
    <r>
      <rPr>
        <sz val="10"/>
        <color rgb="FF1D1D1B"/>
        <rFont val="BBVABentonSansLight"/>
        <family val="3"/>
        <scheme val="minor"/>
      </rPr>
      <t>Exposiciones asociadas a riesgos especialmente elevados</t>
    </r>
  </si>
  <si>
    <r>
      <rPr>
        <sz val="10"/>
        <color rgb="FF1D1D1B"/>
        <rFont val="BBVABentonSansLight"/>
        <family val="3"/>
        <scheme val="minor"/>
      </rPr>
      <t>Bonos Garantizados</t>
    </r>
  </si>
  <si>
    <r>
      <rPr>
        <sz val="10"/>
        <color rgb="FF1D1D1B"/>
        <rFont val="BBVABentonSansLight"/>
        <family val="3"/>
        <scheme val="minor"/>
      </rPr>
      <t>Exposiciones frente a entidades y empresas con evaluación crediticia a corto plazo</t>
    </r>
  </si>
  <si>
    <r>
      <rPr>
        <sz val="10"/>
        <color rgb="FF1D1D1B"/>
        <rFont val="BBVABentonSansLight"/>
        <family val="3"/>
        <scheme val="minor"/>
      </rPr>
      <t>Organismos de Inversión Colectiva</t>
    </r>
  </si>
  <si>
    <r>
      <rPr>
        <sz val="10"/>
        <color rgb="FF1D1D1B"/>
        <rFont val="BBVABentonSansLight"/>
        <family val="3"/>
        <scheme val="minor"/>
      </rPr>
      <t>Otras Exposiciones</t>
    </r>
  </si>
  <si>
    <r>
      <rPr>
        <b/>
        <sz val="10"/>
        <color rgb="FF1D1D1B"/>
        <rFont val="BBVABentonSansLight"/>
        <family val="3"/>
        <scheme val="minor"/>
      </rPr>
      <t>Posiciones en titulización</t>
    </r>
  </si>
  <si>
    <r>
      <rPr>
        <sz val="10"/>
        <color rgb="FF1D1D1B"/>
        <rFont val="BBVABentonSansLight"/>
        <family val="3"/>
        <scheme val="minor"/>
      </rPr>
      <t>Posiciones en titulización</t>
    </r>
  </si>
  <si>
    <r>
      <rPr>
        <b/>
        <sz val="10"/>
        <color rgb="FF08467A"/>
        <rFont val="BBVABentonSansLight"/>
        <family val="3"/>
        <scheme val="minor"/>
      </rPr>
      <t>TOTAL RIESGO DE CRÉDITO MÉTODO ESTÁNDAR</t>
    </r>
  </si>
  <si>
    <r>
      <rPr>
        <sz val="10"/>
        <color rgb="FF676767"/>
        <rFont val="BBVABentonSansLight"/>
        <family val="3"/>
        <scheme val="minor"/>
      </rPr>
      <t>Del que: PYME</t>
    </r>
  </si>
  <si>
    <r>
      <rPr>
        <sz val="10"/>
        <color rgb="FF676767"/>
        <rFont val="BBVABentonSansLight"/>
        <family val="3"/>
        <scheme val="minor"/>
      </rPr>
      <t>Del que: financiación especializada</t>
    </r>
  </si>
  <si>
    <r>
      <rPr>
        <sz val="10"/>
        <color rgb="FF676767"/>
        <rFont val="BBVABentonSansLight"/>
        <family val="3"/>
        <scheme val="minor"/>
      </rPr>
      <t>Del que: otros</t>
    </r>
  </si>
  <si>
    <r>
      <rPr>
        <sz val="10"/>
        <color rgb="FF676767"/>
        <rFont val="BBVABentonSansLight"/>
        <family val="3"/>
        <scheme val="minor"/>
      </rPr>
      <t>Del que: garantizados con bienes inmuebles</t>
    </r>
  </si>
  <si>
    <r>
      <rPr>
        <sz val="10"/>
        <color rgb="FF676767"/>
        <rFont val="BBVABentonSansLight"/>
        <family val="3"/>
        <scheme val="minor"/>
      </rPr>
      <t>Del que: Renovables elegibles</t>
    </r>
  </si>
  <si>
    <r>
      <rPr>
        <sz val="10"/>
        <color rgb="FF676767"/>
        <rFont val="BBVABentonSansLight"/>
        <family val="3"/>
        <scheme val="minor"/>
      </rPr>
      <t>Del que: Otros PYME</t>
    </r>
  </si>
  <si>
    <r>
      <rPr>
        <sz val="10"/>
        <color rgb="FF676767"/>
        <rFont val="BBVABentonSansLight"/>
        <family val="3"/>
        <scheme val="minor"/>
      </rPr>
      <t>Del que: Otros No PYME</t>
    </r>
  </si>
  <si>
    <r>
      <rPr>
        <b/>
        <sz val="10"/>
        <color rgb="FF1D1D1B"/>
        <rFont val="BBVABentonSansLight"/>
        <family val="3"/>
        <scheme val="minor"/>
      </rPr>
      <t>Renta Variable</t>
    </r>
  </si>
  <si>
    <r>
      <rPr>
        <sz val="10"/>
        <color rgb="FF676767"/>
        <rFont val="BBVABentonSansLight"/>
        <family val="3"/>
        <scheme val="minor"/>
      </rPr>
      <t>Del que: Método Simple</t>
    </r>
  </si>
  <si>
    <r>
      <rPr>
        <sz val="10"/>
        <color rgb="FF676767"/>
        <rFont val="BBVABentonSansLight"/>
        <family val="3"/>
        <scheme val="minor"/>
      </rPr>
      <t>Del que: Método PD/LGD</t>
    </r>
  </si>
  <si>
    <r>
      <rPr>
        <sz val="10"/>
        <color rgb="FF676767"/>
        <rFont val="BBVABentonSansLight"/>
        <family val="3"/>
        <scheme val="minor"/>
      </rPr>
      <t>Del que: Modelos Internos</t>
    </r>
  </si>
  <si>
    <r>
      <rPr>
        <sz val="10"/>
        <color rgb="FF1D1D1B"/>
        <rFont val="BBVABentonSansLight"/>
        <family val="3"/>
        <scheme val="minor"/>
      </rPr>
      <t>  Según naturaleza:                                                                                                                                                                                                                                                                                                                                    </t>
    </r>
  </si>
  <si>
    <r>
      <rPr>
        <sz val="10"/>
        <color rgb="FF676767"/>
        <rFont val="BBVABentonSansLight"/>
        <family val="3"/>
        <scheme val="minor"/>
      </rPr>
      <t>Del que: Instrumentos cotizados</t>
    </r>
  </si>
  <si>
    <r>
      <rPr>
        <sz val="10"/>
        <color rgb="FF676767"/>
        <rFont val="BBVABentonSansLight"/>
        <family val="3"/>
        <scheme val="minor"/>
      </rPr>
      <t>Del que: Instrumentos no cotizados en carteras  suficientemente diversificadas</t>
    </r>
  </si>
  <si>
    <r>
      <rPr>
        <b/>
        <sz val="10"/>
        <color rgb="FF08467A"/>
        <rFont val="BBVABentonSansLight"/>
        <family val="3"/>
        <scheme val="minor"/>
      </rPr>
      <t>TOTAL RIESGO DE CRÉDITO MÉTODO AVANZADO</t>
    </r>
  </si>
  <si>
    <r>
      <rPr>
        <b/>
        <sz val="10"/>
        <color rgb="FFFFFFFF"/>
        <rFont val="BBVABentonSansLight"/>
        <family val="3"/>
        <scheme val="minor"/>
      </rPr>
      <t>TOTAL CONTRIBUCIÓN AL FONDO DE GARANTÍA POR IMPAGO DE UNA ECC</t>
    </r>
  </si>
  <si>
    <r>
      <rPr>
        <b/>
        <sz val="10"/>
        <color rgb="FF1D1D1B"/>
        <rFont val="BBVABentonSansLight"/>
        <family val="3"/>
        <scheme val="minor"/>
      </rPr>
      <t>TOTAL RIESGO DE CRÉDITO</t>
    </r>
  </si>
  <si>
    <r>
      <rPr>
        <b/>
        <sz val="10"/>
        <color rgb="FF1D1D1B"/>
        <rFont val="BBVABentonSansLight"/>
        <family val="3"/>
        <scheme val="minor"/>
      </rPr>
      <t>RIESGO POR LIQUIDACIÓN</t>
    </r>
  </si>
  <si>
    <r>
      <rPr>
        <sz val="10"/>
        <color rgb="FF1D1D1B"/>
        <rFont val="BBVABentonSansLight"/>
        <family val="3"/>
        <scheme val="minor"/>
      </rPr>
      <t>Estándar:</t>
    </r>
  </si>
  <si>
    <r>
      <rPr>
        <sz val="10"/>
        <color rgb="FF676767"/>
        <rFont val="BBVABentonSansLight"/>
        <family val="3"/>
        <scheme val="minor"/>
      </rPr>
      <t>Del que: Riesgo de Precio de las posiciones en Renta Fija</t>
    </r>
  </si>
  <si>
    <r>
      <rPr>
        <sz val="10"/>
        <color rgb="FF676767"/>
        <rFont val="BBVABentonSansLight"/>
        <family val="3"/>
        <scheme val="minor"/>
      </rPr>
      <t>Del que: Riesgo de Precio por titulizaciones</t>
    </r>
  </si>
  <si>
    <r>
      <rPr>
        <sz val="10"/>
        <color rgb="FF676767"/>
        <rFont val="BBVABentonSansLight"/>
        <family val="3"/>
        <scheme val="minor"/>
      </rPr>
      <t>Del que: Riesgo de Precio de correlación</t>
    </r>
  </si>
  <si>
    <r>
      <rPr>
        <sz val="10"/>
        <color rgb="FF676767"/>
        <rFont val="BBVABentonSansLight"/>
        <family val="3"/>
        <scheme val="minor"/>
      </rPr>
      <t>Del que: Riesgo de Precio de las posiciones en acciones y participaciones</t>
    </r>
  </si>
  <si>
    <r>
      <rPr>
        <sz val="10"/>
        <color rgb="FF676767"/>
        <rFont val="BBVABentonSansLight"/>
        <family val="3"/>
        <scheme val="minor"/>
      </rPr>
      <t>Del que: Riesgo de Materias Primas</t>
    </r>
  </si>
  <si>
    <r>
      <rPr>
        <sz val="10"/>
        <color rgb="FF1D1D1B"/>
        <rFont val="BBVABentonSansLight"/>
        <family val="3"/>
        <scheme val="minor"/>
      </rPr>
      <t>Avanzado: Riesgo de Mercado</t>
    </r>
  </si>
  <si>
    <r>
      <rPr>
        <b/>
        <sz val="10"/>
        <color rgb="FF1D1D1B"/>
        <rFont val="BBVABentonSansLight"/>
        <family val="3"/>
        <scheme val="minor"/>
      </rPr>
      <t>TOTAL RIESGO DE LA CARTERA DE NEGOCIACIÓN</t>
    </r>
  </si>
  <si>
    <r>
      <rPr>
        <b/>
        <sz val="10"/>
        <color rgb="FF1D1D1B"/>
        <rFont val="BBVABentonSansLight"/>
        <family val="3"/>
        <scheme val="minor"/>
      </rPr>
      <t>RIESGO DE CAMBIO (MÉTODO ESTÁNDAR)</t>
    </r>
  </si>
  <si>
    <r>
      <rPr>
        <b/>
        <sz val="10"/>
        <color rgb="FF1D1D1B"/>
        <rFont val="BBVABentonSansLight"/>
        <family val="3"/>
        <scheme val="minor"/>
      </rPr>
      <t>RIESGO POR AJUSTE CVA</t>
    </r>
  </si>
  <si>
    <r>
      <rPr>
        <b/>
        <sz val="10"/>
        <color rgb="FF1D1D1B"/>
        <rFont val="BBVABentonSansLight"/>
        <family val="3"/>
        <scheme val="minor"/>
      </rPr>
      <t>RIESGO OPERACIONAL</t>
    </r>
  </si>
  <si>
    <r>
      <rPr>
        <b/>
        <sz val="10"/>
        <color rgb="FF08467A"/>
        <rFont val="BBVABentonSansLight"/>
        <family val="3"/>
        <scheme val="minor"/>
      </rPr>
      <t>REQUERIMIENTOS DE RECURSOS PROPIOS</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</si>
  <si>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</si>
  <si>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</si>
  <si>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</si>
  <si>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</si>
  <si>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</si>
  <si>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</si>
  <si>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</si>
  <si>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</si>
  <si>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</si>
  <si>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</si>
  <si>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</si>
  <si>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</si>
  <si>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</si>
  <si>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</si>
  <si>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</si>
  <si>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</si>
  <si>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</si>
  <si>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</si>
  <si>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d) Ajustes por operaciones de financiación de valores “SFTs”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</si>
  <si>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</si>
  <si>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</si>
  <si>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</si>
  <si>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sz val="10"/>
        <color rgb="FF1D1D1B"/>
        <rFont val="BBVABentonSansLight"/>
        <family val="3"/>
        <scheme val="minor"/>
      </rPr>
      <t>h) Capital Tier 1</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</si>
  <si>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</si>
  <si>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</si>
  <si>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</si>
  <si>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</si>
  <si>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</si>
  <si>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</si>
  <si>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</si>
  <si>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</si>
  <si>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</si>
  <si>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</si>
  <si>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</si>
  <si>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</si>
  <si>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</si>
  <si>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</si>
  <si>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r>
      <t>Tabla 8. Elementos que conforman el ratio de apalancamiento</t>
    </r>
    <r>
      <rPr>
        <sz val="10"/>
        <color theme="5"/>
        <rFont val="BBVABentonSansLight"/>
        <family val="3"/>
        <scheme val="minor"/>
      </rPr>
      <t xml:space="preserve"> (Millones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</si>
  <si>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 31-03-18)</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</si>
  <si>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</si>
  <si>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</si>
  <si>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ordinario (CET1) si no se hubieran aplicado las disposiciones transitorias de la NIIF 9 o de ECL análogas</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</si>
  <si>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</si>
  <si>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</si>
  <si>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</si>
  <si>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</si>
  <si>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</si>
  <si>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</si>
  <si>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</si>
  <si>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</si>
  <si>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</si>
  <si>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</si>
  <si>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</si>
  <si>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</si>
  <si>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</si>
  <si>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</si>
  <si>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</si>
  <si>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</si>
  <si>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t>a)  Capital y prima de emisión</t>
  </si>
  <si>
    <t>b)  Ganancias acumuladas</t>
  </si>
  <si>
    <t>c)  Otros ingresos acumulados (y otras reservas)</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</si>
  <si>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</si>
  <si>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</si>
  <si>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</si>
  <si>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</si>
  <si>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</si>
  <si>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</si>
  <si>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</si>
  <si>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</si>
  <si>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</si>
  <si>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</si>
  <si>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</si>
  <si>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</si>
  <si>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</si>
  <si>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</si>
  <si>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</si>
  <si>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</si>
  <si>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u)  Importes de los elementos admisible, de acuerdo al art. 484</t>
  </si>
  <si>
    <t>v)  Instrumentos de fondos propios admisibles incluidos en Tier 2 consolidado emitidos por filiales y en manos de terceros</t>
  </si>
  <si>
    <t>w)  Ajustes por riesgo de crédito</t>
  </si>
  <si>
    <t>o)  Otras deducciones admisibles de CET1</t>
  </si>
  <si>
    <r>
      <t>Ratio CET 1 phased-in</t>
    </r>
    <r>
      <rPr>
        <vertAlign val="superscript"/>
        <sz val="10"/>
        <color rgb="FF1D1D1B"/>
        <rFont val="BBVABentonSansLight"/>
        <scheme val="minor"/>
      </rPr>
      <t>(*)</t>
    </r>
  </si>
  <si>
    <r>
      <t>Ratio CET 1 fully loaded</t>
    </r>
    <r>
      <rPr>
        <vertAlign val="superscript"/>
        <sz val="10"/>
        <color rgb="FF1D1D1B"/>
        <rFont val="BBVABentonSansLight"/>
        <scheme val="minor"/>
      </rPr>
      <t>(*)</t>
    </r>
  </si>
  <si>
    <r>
      <t>Ratio Tier 1 phased-in</t>
    </r>
    <r>
      <rPr>
        <vertAlign val="superscript"/>
        <sz val="10"/>
        <color rgb="FF1D1D1B"/>
        <rFont val="BBVABentonSansLight"/>
        <scheme val="minor"/>
      </rPr>
      <t>(*)</t>
    </r>
  </si>
  <si>
    <r>
      <t>Ratio Tier 1 fully loaded</t>
    </r>
    <r>
      <rPr>
        <vertAlign val="superscript"/>
        <sz val="10"/>
        <color rgb="FF1D1D1B"/>
        <rFont val="BBVABentonSansLight"/>
        <scheme val="minor"/>
      </rPr>
      <t>(*)</t>
    </r>
  </si>
  <si>
    <r>
      <t>Capital total phased-in</t>
    </r>
    <r>
      <rPr>
        <vertAlign val="superscript"/>
        <sz val="10"/>
        <color rgb="FF1D1D1B"/>
        <rFont val="BBVABentonSansLight"/>
        <scheme val="minor"/>
      </rPr>
      <t>(*)</t>
    </r>
  </si>
  <si>
    <r>
      <t>Capital total fully loaded</t>
    </r>
    <r>
      <rPr>
        <vertAlign val="superscript"/>
        <sz val="10"/>
        <color rgb="FF1D1D1B"/>
        <rFont val="BBVABentonSansLight"/>
        <scheme val="minor"/>
      </rPr>
      <t>(*)</t>
    </r>
  </si>
  <si>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</si>
  <si>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</si>
  <si>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</si>
  <si>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Estado de flujos de APR para el Método estándar de Riesgo de Crédito y Contraparte</t>
    </r>
  </si>
  <si>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(phased-in)</t>
    </r>
  </si>
  <si>
    <t>f) (Ajuste para las exposiciones intergrupo excluidos de la medida de la exposición del ratio de apalancamiento de conformidad con el artículo 429 (7), del Reglamento (UE) nº 575/2013)</t>
  </si>
  <si>
    <t>NIIF9-FL - Comparación de los fondos propios y de las ratios de capital y de apalancamiento de las entidades con y sin la aplicación de las disposiciones transitorias de la NIIF 9 o de ECL análogas</t>
  </si>
  <si>
    <r>
      <rPr>
        <b/>
        <sz val="10"/>
        <color rgb="FF676767"/>
        <rFont val="BBVABentonSansLight"/>
        <family val="3"/>
        <scheme val="minor"/>
      </rPr>
      <t xml:space="preserve">Tabla 1. </t>
    </r>
    <r>
      <rPr>
        <sz val="10"/>
        <color rgb="FF676767"/>
        <rFont val="BBVABentonSansLight"/>
        <family val="3"/>
        <scheme val="minor"/>
      </rPr>
      <t xml:space="preserve">NIIF9-FL - Comparación de los fondos propios y de las ratios de capital y de apalancamiento de las entidades con y sin la aplicación de las disposiciones transitorias de la NIIF 9 o de ECL análogas </t>
    </r>
    <r>
      <rPr>
        <sz val="10"/>
        <color rgb="FF00A5E1"/>
        <rFont val="BBVABentonSansLight"/>
        <family val="3"/>
        <scheme val="minor"/>
      </rPr>
      <t>(Millones de euros)</t>
    </r>
  </si>
  <si>
    <t>Capital disponible (millones de euros)</t>
  </si>
  <si>
    <t>Activos ponderados por riesgo (millones de euros)</t>
  </si>
  <si>
    <t>Medida de la exposición total correspondiente a la ratio de apalancamiento (millones de euros)</t>
  </si>
  <si>
    <t>APRs a 31 de Diciembre de 2018</t>
  </si>
  <si>
    <t>APRs a 31 de Marzo de 2019</t>
  </si>
  <si>
    <t>APR Diciembre 2018</t>
  </si>
  <si>
    <t>APR Marzo 2019</t>
  </si>
  <si>
    <r>
      <rPr>
        <vertAlign val="superscript"/>
        <sz val="7"/>
        <color rgb="FF000000"/>
        <rFont val="BBVABentonSansLight"/>
        <scheme val="minor"/>
      </rPr>
      <t>(*)</t>
    </r>
    <r>
      <rPr>
        <sz val="7"/>
        <color rgb="FF000000"/>
        <rFont val="BBVABentonSansLight"/>
        <scheme val="minor"/>
      </rPr>
      <t xml:space="preserve"> A 31 de marzo del 2019, la principal diferencia entre los ratios phased-in y fully-loaded surge por el tratamiento transitorio del impacto de NIIF9 al que el Grupo BBVA se ha adherido de manera voluntaria (de acuerdo al artículo 473 </t>
    </r>
    <r>
      <rPr>
        <i/>
        <sz val="7"/>
        <color rgb="FF000000"/>
        <rFont val="BBVABentonSansLight"/>
        <scheme val="minor"/>
      </rPr>
      <t xml:space="preserve">bis </t>
    </r>
    <r>
      <rPr>
        <sz val="7"/>
        <color rgb="FF000000"/>
        <rFont val="BBVABentonSansLight"/>
        <scheme val="minor"/>
      </rPr>
      <t>de la CRR)</t>
    </r>
  </si>
  <si>
    <r>
      <t>30-09-2018</t>
    </r>
    <r>
      <rPr>
        <b/>
        <vertAlign val="superscript"/>
        <sz val="11"/>
        <color theme="1"/>
        <rFont val="BBVABentonSansLight"/>
        <scheme val="minor"/>
      </rPr>
      <t>(1)</t>
    </r>
  </si>
  <si>
    <t>(1) La aplicación del mecanismo establecido por el artículo 5 de la Decisión (UE) 2015/656 del Banco Central Europeo de 4 de febrero, supone considerar una deducción teórica por dividendos de 2.142 millones de euros, resultantes de aplicar el pay-out nominal de 2017 sobre los resultados intermedios a 30 de septiembre 2018, frente a 1.476 millones de euros, que resultaría de aplicar la política de retribución al accionista anunciada por el Grupo.
Aplicando el pay-ouy anunciado por el Grupo, el ratio CET1 phased-in a 30 de septiembre de 2018 asciende a 11,6% (en términos fully loaded, 11,3%)</t>
  </si>
  <si>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t>
    </r>
    <r>
      <rPr>
        <i/>
        <sz val="7"/>
        <color theme="2"/>
        <rFont val="BBVABentonSansLight"/>
        <scheme val="minor"/>
      </rPr>
      <t>phased-in</t>
    </r>
    <r>
      <rPr>
        <sz val="7"/>
        <color theme="2"/>
        <rFont val="BBVABentonSansLight"/>
        <family val="3"/>
        <scheme val="minor"/>
      </rPr>
      <t>).</t>
    </r>
  </si>
  <si>
    <r>
      <rPr>
        <vertAlign val="superscript"/>
        <sz val="7"/>
        <color theme="2"/>
        <rFont val="BBVABentonSansLight"/>
        <family val="3"/>
        <scheme val="minor"/>
      </rPr>
      <t xml:space="preserve">(2) </t>
    </r>
    <r>
      <rPr>
        <sz val="7"/>
        <color theme="2"/>
        <rFont val="BBVABentonSansLight"/>
        <family val="3"/>
        <scheme val="minor"/>
      </rPr>
      <t>Calculados sobre el requerimiento mínimo de capital total de 8% (artículo 92 de la CRR)</t>
    </r>
  </si>
  <si>
    <r>
      <rPr>
        <vertAlign val="superscript"/>
        <sz val="7"/>
        <color theme="2"/>
        <rFont val="BBVABentonSansLight"/>
        <family val="3"/>
        <scheme val="minor"/>
      </rPr>
      <t>(6)</t>
    </r>
    <r>
      <rPr>
        <sz val="7"/>
        <color theme="2"/>
        <rFont val="BBVABentonSansLight"/>
        <family val="3"/>
        <scheme val="minor"/>
      </rPr>
      <t xml:space="preserve">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r>
  </si>
  <si>
    <r>
      <rPr>
        <vertAlign val="superscript"/>
        <sz val="7"/>
        <color theme="2"/>
        <rFont val="BBVABentonSansLight"/>
        <family val="3"/>
        <scheme val="minor"/>
      </rPr>
      <t>(4)</t>
    </r>
    <r>
      <rPr>
        <sz val="7"/>
        <color theme="2"/>
        <rFont val="BBVABentonSansLight"/>
        <family val="3"/>
        <scheme val="minor"/>
      </rPr>
      <t xml:space="preserve"> Se excluyen los activos por impuestos diferidos que se deriven de diferencias temporarias, que no se deducen de los fondos propios computables (sujetos a ponderación de riesgo del 250%) de acuerdo con el artículo 48.4 CRR. Este importe asciende a 6.583 y 6.549 a 31 de marzo de 2019 y 31 de diciembre de 2018, respectivamente</t>
    </r>
  </si>
  <si>
    <r>
      <rPr>
        <vertAlign val="superscript"/>
        <sz val="7"/>
        <color theme="2"/>
        <rFont val="BBVABentonSansLight"/>
        <family val="3"/>
        <scheme val="minor"/>
      </rPr>
      <t>(5)</t>
    </r>
    <r>
      <rPr>
        <sz val="7"/>
        <color theme="2"/>
        <rFont val="BBVABentonSansLight"/>
        <family val="3"/>
        <scheme val="minor"/>
      </rPr>
      <t xml:space="preserve"> Incluye la exposición de renta variable calculada con arreglo al método siemple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6.949 y 6.314 a 31 de marzo de 2019 y 31 de diciembre de 2019, respectivamente</t>
    </r>
  </si>
  <si>
    <r>
      <t>Del cual: con el método básico basado en calificaciones internas (FIRB)</t>
    </r>
    <r>
      <rPr>
        <vertAlign val="superscript"/>
        <sz val="10"/>
        <color rgb="FF1D1D1B"/>
        <rFont val="BBVABentonSansLight"/>
        <scheme val="minor"/>
      </rPr>
      <t>(6)</t>
    </r>
  </si>
  <si>
    <r>
      <t>Del cual: con el método estándar</t>
    </r>
    <r>
      <rPr>
        <vertAlign val="superscript"/>
        <sz val="10"/>
        <color rgb="FF1D1D1B"/>
        <rFont val="BBVABentonSansLight"/>
        <family val="3"/>
        <scheme val="minor"/>
      </rPr>
      <t>(4)</t>
    </r>
  </si>
  <si>
    <r>
      <t>Del cual: renta variable según el método IRB con el método de ponderación simple por riesgo</t>
    </r>
    <r>
      <rPr>
        <vertAlign val="superscript"/>
        <sz val="10"/>
        <color rgb="FF1D1D1B"/>
        <rFont val="BBVABentonSansLight"/>
        <family val="3"/>
        <scheme val="minor"/>
      </rPr>
      <t>(5)</t>
    </r>
  </si>
  <si>
    <r>
      <rPr>
        <b/>
        <sz val="10"/>
        <color rgb="FF08467A"/>
        <rFont val="BBVABentonSansLight"/>
        <scheme val="minor"/>
      </rPr>
      <t>31-03-2019</t>
    </r>
    <r>
      <rPr>
        <b/>
        <sz val="10"/>
        <color rgb="FF08467A"/>
        <rFont val="BBVABentonSansLight"/>
        <family val="3"/>
        <scheme val="minor"/>
      </rPr>
      <t xml:space="preserve">
</t>
    </r>
    <r>
      <rPr>
        <b/>
        <i/>
        <sz val="10"/>
        <color rgb="FF08467A"/>
        <rFont val="BBVABentonSansLight"/>
        <scheme val="minor"/>
      </rPr>
      <t>Phased-In</t>
    </r>
  </si>
  <si>
    <r>
      <rPr>
        <b/>
        <sz val="10"/>
        <color rgb="FF08467A"/>
        <rFont val="BBVABentonSansLight"/>
        <scheme val="minor"/>
      </rPr>
      <t>31-03-2019</t>
    </r>
    <r>
      <rPr>
        <b/>
        <sz val="10"/>
        <color rgb="FF08467A"/>
        <rFont val="BBVABentonSansLight"/>
        <family val="3"/>
        <scheme val="minor"/>
      </rPr>
      <t xml:space="preserve">
</t>
    </r>
    <r>
      <rPr>
        <b/>
        <i/>
        <sz val="10"/>
        <color rgb="FF08467A"/>
        <rFont val="BBVABentonSansLight"/>
        <scheme val="minor"/>
      </rPr>
      <t>Fully Loaded</t>
    </r>
  </si>
  <si>
    <r>
      <rPr>
        <b/>
        <sz val="10"/>
        <color rgb="FF08467A"/>
        <rFont val="BBVABentonSansLight"/>
        <scheme val="minor"/>
      </rPr>
      <t>31-12-2018</t>
    </r>
    <r>
      <rPr>
        <b/>
        <sz val="10"/>
        <color rgb="FF08467A"/>
        <rFont val="BBVABentonSansLight"/>
        <family val="3"/>
        <scheme val="minor"/>
      </rPr>
      <t xml:space="preserve">
</t>
    </r>
    <r>
      <rPr>
        <b/>
        <i/>
        <sz val="10"/>
        <color rgb="FF08467A"/>
        <rFont val="BBVABentonSansLight"/>
        <scheme val="minor"/>
      </rPr>
      <t>Phased-In</t>
    </r>
  </si>
  <si>
    <r>
      <rPr>
        <b/>
        <sz val="10"/>
        <color rgb="FF08467A"/>
        <rFont val="BBVABentonSansLight"/>
        <scheme val="minor"/>
      </rPr>
      <t>31-12-2018</t>
    </r>
    <r>
      <rPr>
        <b/>
        <sz val="10"/>
        <color rgb="FF08467A"/>
        <rFont val="BBVABentonSansLight"/>
        <family val="3"/>
        <scheme val="minor"/>
      </rPr>
      <t xml:space="preserve">
</t>
    </r>
    <r>
      <rPr>
        <b/>
        <i/>
        <sz val="10"/>
        <color rgb="FF08467A"/>
        <rFont val="BBVABentonSansLight"/>
        <scheme val="minor"/>
      </rPr>
      <t>Fully Loaded</t>
    </r>
  </si>
  <si>
    <r>
      <rPr>
        <vertAlign val="superscript"/>
        <sz val="7"/>
        <color theme="2"/>
        <rFont val="BBVABentonSansLight"/>
        <scheme val="minor"/>
      </rPr>
      <t>(3)</t>
    </r>
    <r>
      <rPr>
        <sz val="7"/>
        <color theme="2"/>
        <rFont val="BBVABentonSansLight"/>
        <scheme val="minor"/>
      </rPr>
      <t xml:space="preserve"> Bajo requerimientos de CET 1 (9,26%) tras el proceso de evaluación supervisora (SREP), los requerimientos ascienden a 33.416 millones de euros. Bajo requerimientos de Capital Total (11,76%) los requerimientos ascienden a 46.039 millones de euros</t>
    </r>
  </si>
  <si>
    <t xml:space="preserve">  -De los cuales: los instrumentos emitidos por las filiales sujetas a exclusión gradual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</si>
</sst>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dd\-m\-yyyy;@"/>
    <numFmt numFmtId="165" formatCode="_(* #,##0.00_);_(* \(#,##0.00\);_(* &quot;-&quot;??_);_(@_)"/>
    <numFmt numFmtId="166" formatCode="_(* #,##0_);_(* \(#,##0\);_(* &quot;-&quot;??_);_(@_)"/>
    <numFmt numFmtId="167" formatCode="0.0%"/>
    <numFmt numFmtId="168" formatCode="0.0"/>
    <numFmt numFmtId="169" formatCode="&quot;$&quot;#,##0_);[Red]\(&quot;$&quot;#,##0\)"/>
    <numFmt numFmtId="170" formatCode="_(&quot;$&quot;* #,##0_);_(&quot;$&quot;* \(#,##0\);_(&quot;$&quot;* &quot;-&quot;_);_(@_)"/>
    <numFmt numFmtId="171" formatCode="_(&quot;$&quot;* #,##0.00_);_(&quot;$&quot;* \(#,##0.00\);_(&quot;$&quot;* &quot;-&quot;??_);_(@_)"/>
    <numFmt numFmtId="172" formatCode="0.0000%"/>
    <numFmt numFmtId="173" formatCode="#,##0.00000"/>
    <numFmt numFmtId="174" formatCode="_-* #,##0.00\ [$€]_-;\-* #,##0.00\ [$€]_-;_-* &quot;-&quot;??\ [$€]_-;_-@_-"/>
    <numFmt numFmtId="175" formatCode="0.0000"/>
    <numFmt numFmtId="176" formatCode="[$-C0A]mmm\-yy;@"/>
    <numFmt numFmtId="177" formatCode="#,##0,"/>
    <numFmt numFmtId="178" formatCode="#,##0.0,,"/>
    <numFmt numFmtId="179" formatCode="yyyy\-mm\-dd;@"/>
    <numFmt numFmtId="180" formatCode="_ * #,##0.00_ ;_ * \-#,##0.00_ ;_ * &quot;-&quot;??_ ;_ @_ "/>
    <numFmt numFmtId="181" formatCode="#,##0.0,;\-#,##0.0,;&quot;--&quot;"/>
    <numFmt numFmtId="182" formatCode="[$-41F]mmmm\ yy;@"/>
    <numFmt numFmtId="183" formatCode="[$-C0A]dddd\,\ dd&quot; de &quot;mmmm&quot; de &quot;yyyy"/>
    <numFmt numFmtId="184" formatCode="&quot;Yes&quot;;[Red]&quot;No&quot;"/>
    <numFmt numFmtId="185" formatCode="0.00000"/>
    <numFmt numFmtId="186" formatCode="[&gt;0]General"/>
    <numFmt numFmtId="187" formatCode="0.000000"/>
    <numFmt numFmtId="188" formatCode="[$-41F]d\ mmmm\ yyyy;@"/>
    <numFmt numFmtId="189" formatCode="0.00;[Red]0.00"/>
    <numFmt numFmtId="190" formatCode="0.000_)"/>
    <numFmt numFmtId="191" formatCode="_-* #,##0.00\ _T_L_-;\-* #,##0.00\ _T_L_-;_-* &quot;-&quot;??\ _T_L_-;_-@_-"/>
    <numFmt numFmtId="192" formatCode="_-* #,##0.00\ _Y_T_L_-;\-* #,##0.00\ _Y_T_L_-;_-* &quot;-&quot;??\ _Y_T_L_-;_-@_-"/>
    <numFmt numFmtId="193" formatCode="#,##0.00;[Red]\-#,##0.00"/>
    <numFmt numFmtId="194" formatCode="_-* #,##0.00_-;\-* #,##0.00_-;_-* &quot;-&quot;??_-;_-@_-"/>
    <numFmt numFmtId="195" formatCode="_-* #,##0.00\ _T_L_-;_-* #,##0.00\ _T_L\-;_-* &quot;-&quot;??\ _T_L_-;_-@_-"/>
    <numFmt numFmtId="196" formatCode="_-* #,##0.00\ &quot;YTL&quot;_-;\-* #,##0.00\ &quot;YTL&quot;_-;_-* &quot;-&quot;??\ &quot;YTL&quot;_-;_-@_-"/>
    <numFmt numFmtId="197" formatCode="_(* #,##0.00000_);_(* \(#,##0.00000\);_(* &quot;-&quot;??_);_(@_)"/>
    <numFmt numFmtId="198" formatCode="_([$€]* #,##0.00_);_([$€]* \(#,##0.00\);_([$€]* &quot;-&quot;??_);_(@_)"/>
    <numFmt numFmtId="199" formatCode="_-* #,##0.00\ [$€-1]_-;\-* #,##0.00\ [$€-1]_-;_-* &quot;-&quot;??\ [$€-1]_-"/>
    <numFmt numFmtId="200" formatCode="_(* #,##0.0_);_(* \(#,##0.0\);_(* &quot;-&quot;??_);_(@_)"/>
    <numFmt numFmtId="201" formatCode="_-&quot;$&quot;* #,##0_-;\-&quot;$&quot;* #,##0_-;_-&quot;$&quot;* &quot;-&quot;_-;_-@_-"/>
    <numFmt numFmtId="202" formatCode="_(&quot;S/.&quot;\ * #,##0.00_);_(&quot;S/.&quot;\ * \(#,##0.00\);_(&quot;S/.&quot;\ * &quot;-&quot;??_);_(@_)"/>
    <numFmt numFmtId="203" formatCode="#,##0.0,,_);\(#,##0.0,,\)"/>
    <numFmt numFmtId="204" formatCode="0.00_)"/>
    <numFmt numFmtId="205" formatCode="#,##0.0,,_);[Red]\(#,##0.0,,\)"/>
    <numFmt numFmtId="206" formatCode="General_)"/>
    <numFmt numFmtId="207" formatCode="&quot;See Note &quot;\ #"/>
    <numFmt numFmtId="208" formatCode="\$\ #,##0"/>
    <numFmt numFmtId="209" formatCode="dd\-mm\-yyyy;@"/>
  </numFmts>
  <fonts count="195">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vertAlign val="superscript"/>
      <sz val="10"/>
      <color rgb="FF1D1D1B"/>
      <name val="BBVABentonSansLight"/>
      <scheme val="minor"/>
    </font>
    <font>
      <sz val="7"/>
      <color rgb="FF000000"/>
      <name val="BBVABentonSansLight"/>
      <scheme val="minor"/>
    </font>
    <font>
      <vertAlign val="superscript"/>
      <sz val="7"/>
      <color rgb="FF000000"/>
      <name val="BBVABentonSansLight"/>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i/>
      <sz val="7"/>
      <color rgb="FF000000"/>
      <name val="BBVABentonSansLight"/>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vertAlign val="superscript"/>
      <sz val="7"/>
      <color theme="2"/>
      <name val="BBVABentonSansLight"/>
      <family val="3"/>
      <scheme val="minor"/>
    </font>
    <font>
      <b/>
      <sz val="11"/>
      <color theme="1"/>
      <name val="BBVABentonSansLight"/>
      <family val="3"/>
      <scheme val="minor"/>
    </font>
    <font>
      <b/>
      <sz val="10"/>
      <color theme="2"/>
      <name val="BBVABentonSansLight"/>
      <family val="3"/>
      <scheme val="minor"/>
    </font>
    <font>
      <b/>
      <vertAlign val="superscript"/>
      <sz val="11"/>
      <color theme="1"/>
      <name val="BBVABentonSansLight"/>
      <scheme val="minor"/>
    </font>
    <font>
      <i/>
      <sz val="7"/>
      <color theme="2"/>
      <name val="BBVABentonSansLight"/>
      <scheme val="minor"/>
    </font>
    <font>
      <b/>
      <i/>
      <sz val="10"/>
      <color rgb="FF08467A"/>
      <name val="BBVABentonSansLight"/>
      <scheme val="minor"/>
    </font>
    <font>
      <b/>
      <sz val="10"/>
      <color rgb="FF08467A"/>
      <name val="BBVABentonSansLight"/>
      <scheme val="minor"/>
    </font>
    <font>
      <vertAlign val="superscript"/>
      <sz val="7"/>
      <color theme="2"/>
      <name val="BBVABentonSansLight"/>
      <scheme val="minor"/>
    </font>
    <font>
      <sz val="7"/>
      <color theme="2"/>
      <name val="BBVABentonSansLight"/>
      <scheme val="minor"/>
    </font>
    <font>
      <u/>
      <sz val="10"/>
      <color rgb="FF0000FF"/>
      <name val="Arial"/>
      <family val="2"/>
    </font>
    <font>
      <u/>
      <sz val="10"/>
      <color rgb="FF800080"/>
      <name val="Arial"/>
      <family val="2"/>
    </font>
  </fonts>
  <fills count="75">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s>
  <borders count="67">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theme="1"/>
      </bottom>
      <diagonal/>
    </border>
    <border>
      <left/>
      <right/>
      <top style="thin">
        <color rgb="FFD3D3D3"/>
      </top>
      <bottom style="thin">
        <color rgb="FFD3D3D3"/>
      </bottom>
      <diagonal/>
    </border>
    <border>
      <left/>
      <right/>
      <top style="thin">
        <color rgb="FFD3D3D3"/>
      </top>
      <bottom style="thin">
        <color theme="1"/>
      </bottom>
      <diagonal/>
    </border>
    <border>
      <left/>
      <right/>
      <top/>
      <bottom style="thin">
        <color rgb="FFD3D3D3"/>
      </bottom>
      <diagonal/>
    </border>
    <border>
      <left/>
      <right/>
      <top style="thin">
        <color theme="1"/>
      </top>
      <bottom style="thin">
        <color theme="1"/>
      </bottom>
      <diagonal/>
    </border>
  </borders>
  <cellStyleXfs count="9397">
    <xf numFmtId="0" fontId="0" fillId="0" borderId="0"/>
    <xf numFmtId="0" fontId="8"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5" fontId="12" fillId="0" borderId="0" applyFont="0" applyFill="0" applyBorder="0" applyAlignment="0" applyProtection="0"/>
    <xf numFmtId="0" fontId="14" fillId="0" borderId="0"/>
    <xf numFmtId="0" fontId="14" fillId="0" borderId="0"/>
    <xf numFmtId="9" fontId="35"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39" fillId="0" borderId="0"/>
    <xf numFmtId="43" fontId="6" fillId="0" borderId="0" applyFont="0" applyFill="0" applyBorder="0" applyAlignment="0" applyProtection="0"/>
    <xf numFmtId="43" fontId="5" fillId="0" borderId="0" applyFont="0" applyFill="0" applyBorder="0" applyAlignment="0" applyProtection="0"/>
    <xf numFmtId="0" fontId="56" fillId="0" borderId="0"/>
    <xf numFmtId="38" fontId="57" fillId="0" borderId="0" applyFont="0" applyFill="0" applyBorder="0" applyAlignment="0" applyProtection="0"/>
    <xf numFmtId="169" fontId="57" fillId="0" borderId="0" applyFont="0" applyFill="0" applyBorder="0" applyAlignment="0" applyProtection="0"/>
    <xf numFmtId="0" fontId="56"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58" fillId="0" borderId="0" applyNumberFormat="0" applyFill="0" applyBorder="0" applyAlignment="0" applyProtection="0">
      <alignment vertical="top"/>
      <protection locked="0"/>
    </xf>
    <xf numFmtId="170" fontId="59" fillId="0" borderId="0" applyFont="0" applyFill="0" applyBorder="0" applyAlignment="0" applyProtection="0"/>
    <xf numFmtId="171" fontId="59" fillId="0" borderId="0" applyFont="0" applyFill="0" applyBorder="0" applyAlignment="0" applyProtection="0"/>
    <xf numFmtId="15" fontId="60" fillId="0" borderId="0" applyNumberFormat="0" applyBorder="0" applyAlignment="0">
      <alignment horizontal="left"/>
    </xf>
    <xf numFmtId="0" fontId="13" fillId="0" borderId="0"/>
    <xf numFmtId="0" fontId="61" fillId="0" borderId="0"/>
    <xf numFmtId="0" fontId="13" fillId="0" borderId="0"/>
    <xf numFmtId="0" fontId="4" fillId="0" borderId="0"/>
    <xf numFmtId="38" fontId="56" fillId="0" borderId="0" applyFont="0" applyFill="0" applyBorder="0" applyAlignment="0" applyProtection="0"/>
    <xf numFmtId="40" fontId="56"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0" fontId="4" fillId="0" borderId="0"/>
    <xf numFmtId="9" fontId="63" fillId="0" borderId="0" applyFont="0" applyFill="0" applyBorder="0" applyAlignment="0" applyProtection="0"/>
    <xf numFmtId="0" fontId="13" fillId="0" borderId="0"/>
    <xf numFmtId="0" fontId="13"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3" fillId="0" borderId="0"/>
    <xf numFmtId="174" fontId="13" fillId="0" borderId="0" applyFont="0" applyFill="0" applyBorder="0" applyAlignment="0" applyProtection="0"/>
    <xf numFmtId="0" fontId="4" fillId="0" borderId="0"/>
    <xf numFmtId="0" fontId="13" fillId="0" borderId="0"/>
    <xf numFmtId="0" fontId="56" fillId="0" borderId="0"/>
    <xf numFmtId="0" fontId="13" fillId="0" borderId="0"/>
    <xf numFmtId="176" fontId="13" fillId="0" borderId="0">
      <alignment horizontal="left" wrapText="1"/>
    </xf>
    <xf numFmtId="0" fontId="56" fillId="0" borderId="0"/>
    <xf numFmtId="176" fontId="63" fillId="45" borderId="0" applyNumberFormat="0" applyBorder="0" applyAlignment="0" applyProtection="0"/>
    <xf numFmtId="176" fontId="63" fillId="46" borderId="0" applyNumberFormat="0" applyBorder="0" applyAlignment="0" applyProtection="0"/>
    <xf numFmtId="176" fontId="63" fillId="47" borderId="0" applyNumberFormat="0" applyBorder="0" applyAlignment="0" applyProtection="0"/>
    <xf numFmtId="176" fontId="63" fillId="48" borderId="0" applyNumberFormat="0" applyBorder="0" applyAlignment="0" applyProtection="0"/>
    <xf numFmtId="176" fontId="63" fillId="49" borderId="0" applyNumberFormat="0" applyBorder="0" applyAlignment="0" applyProtection="0"/>
    <xf numFmtId="176" fontId="63" fillId="50" borderId="0" applyNumberFormat="0" applyBorder="0" applyAlignment="0" applyProtection="0"/>
    <xf numFmtId="176" fontId="63" fillId="51" borderId="0" applyNumberFormat="0" applyBorder="0" applyAlignment="0" applyProtection="0"/>
    <xf numFmtId="176" fontId="63" fillId="52" borderId="0" applyNumberFormat="0" applyBorder="0" applyAlignment="0" applyProtection="0"/>
    <xf numFmtId="176" fontId="63" fillId="53" borderId="0" applyNumberFormat="0" applyBorder="0" applyAlignment="0" applyProtection="0"/>
    <xf numFmtId="176" fontId="63" fillId="48" borderId="0" applyNumberFormat="0" applyBorder="0" applyAlignment="0" applyProtection="0"/>
    <xf numFmtId="176" fontId="63" fillId="51" borderId="0" applyNumberFormat="0" applyBorder="0" applyAlignment="0" applyProtection="0"/>
    <xf numFmtId="176" fontId="63" fillId="54" borderId="0" applyNumberFormat="0" applyBorder="0" applyAlignment="0" applyProtection="0"/>
    <xf numFmtId="176" fontId="66" fillId="55" borderId="0" applyNumberFormat="0" applyBorder="0" applyAlignment="0" applyProtection="0"/>
    <xf numFmtId="176" fontId="66" fillId="52" borderId="0" applyNumberFormat="0" applyBorder="0" applyAlignment="0" applyProtection="0"/>
    <xf numFmtId="176" fontId="66" fillId="53" borderId="0" applyNumberFormat="0" applyBorder="0" applyAlignment="0" applyProtection="0"/>
    <xf numFmtId="176" fontId="66" fillId="56" borderId="0" applyNumberFormat="0" applyBorder="0" applyAlignment="0" applyProtection="0"/>
    <xf numFmtId="176" fontId="66" fillId="57" borderId="0" applyNumberFormat="0" applyBorder="0" applyAlignment="0" applyProtection="0"/>
    <xf numFmtId="176" fontId="66" fillId="58" borderId="0" applyNumberFormat="0" applyBorder="0" applyAlignment="0" applyProtection="0"/>
    <xf numFmtId="176" fontId="66" fillId="59" borderId="0" applyNumberFormat="0" applyBorder="0" applyAlignment="0" applyProtection="0"/>
    <xf numFmtId="176" fontId="66" fillId="60" borderId="0" applyNumberFormat="0" applyBorder="0" applyAlignment="0" applyProtection="0"/>
    <xf numFmtId="176" fontId="66" fillId="61" borderId="0" applyNumberFormat="0" applyBorder="0" applyAlignment="0" applyProtection="0"/>
    <xf numFmtId="176" fontId="66" fillId="56" borderId="0" applyNumberFormat="0" applyBorder="0" applyAlignment="0" applyProtection="0"/>
    <xf numFmtId="176" fontId="66" fillId="57" borderId="0" applyNumberFormat="0" applyBorder="0" applyAlignment="0" applyProtection="0"/>
    <xf numFmtId="176" fontId="66" fillId="62" borderId="0" applyNumberFormat="0" applyBorder="0" applyAlignment="0" applyProtection="0"/>
    <xf numFmtId="176" fontId="67" fillId="46" borderId="0" applyNumberFormat="0" applyBorder="0" applyAlignment="0" applyProtection="0"/>
    <xf numFmtId="176" fontId="68" fillId="0" borderId="0">
      <alignment vertical="center"/>
    </xf>
    <xf numFmtId="176" fontId="69" fillId="0" borderId="0"/>
    <xf numFmtId="176" fontId="70" fillId="63" borderId="0"/>
    <xf numFmtId="176" fontId="71" fillId="64" borderId="39" applyNumberFormat="0" applyAlignment="0" applyProtection="0"/>
    <xf numFmtId="0" fontId="72" fillId="65" borderId="40" applyNumberFormat="0" applyAlignment="0" applyProtection="0"/>
    <xf numFmtId="3" fontId="62" fillId="39" borderId="38"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7" fontId="13" fillId="0" borderId="0" applyFont="0" applyFill="0" applyBorder="0" applyAlignment="0" applyProtection="0"/>
    <xf numFmtId="178" fontId="13" fillId="0" borderId="0" applyFont="0" applyFill="0" applyBorder="0" applyAlignment="0" applyProtection="0"/>
    <xf numFmtId="0" fontId="13" fillId="0" borderId="0"/>
    <xf numFmtId="176" fontId="13" fillId="0" borderId="0"/>
    <xf numFmtId="176" fontId="73" fillId="0" borderId="0" applyNumberFormat="0" applyFill="0" applyBorder="0" applyAlignment="0" applyProtection="0"/>
    <xf numFmtId="14" fontId="56" fillId="0" borderId="0" applyFont="0" applyFill="0" applyBorder="0" applyAlignment="0" applyProtection="0"/>
    <xf numFmtId="0" fontId="74" fillId="0" borderId="0" applyNumberFormat="0" applyFill="0" applyBorder="0" applyAlignment="0" applyProtection="0">
      <alignment vertical="top"/>
      <protection locked="0"/>
    </xf>
    <xf numFmtId="0" fontId="75" fillId="47" borderId="0" applyNumberFormat="0" applyBorder="0" applyAlignment="0" applyProtection="0"/>
    <xf numFmtId="0" fontId="13" fillId="41" borderId="38" applyNumberFormat="0" applyFont="0" applyBorder="0" applyAlignment="0" applyProtection="0">
      <alignment horizontal="center"/>
    </xf>
    <xf numFmtId="176" fontId="13" fillId="41" borderId="38" applyNumberFormat="0" applyFont="0" applyBorder="0" applyAlignment="0" applyProtection="0">
      <alignment horizontal="center"/>
    </xf>
    <xf numFmtId="0" fontId="76" fillId="39" borderId="35" applyNumberFormat="0" applyFill="0" applyBorder="0" applyAlignment="0" applyProtection="0">
      <alignment horizontal="left"/>
    </xf>
    <xf numFmtId="0" fontId="77" fillId="0" borderId="0" applyNumberFormat="0" applyFill="0" applyBorder="0" applyAlignment="0" applyProtection="0"/>
    <xf numFmtId="0" fontId="78" fillId="0" borderId="41" applyNumberFormat="0" applyFill="0" applyAlignment="0" applyProtection="0"/>
    <xf numFmtId="0" fontId="78" fillId="0" borderId="0" applyNumberFormat="0" applyFill="0" applyBorder="0" applyAlignment="0" applyProtection="0"/>
    <xf numFmtId="0" fontId="34" fillId="39" borderId="42" applyFont="0" applyBorder="0">
      <alignment horizontal="center" wrapText="1"/>
    </xf>
    <xf numFmtId="3" fontId="13" fillId="66" borderId="38" applyFont="0" applyProtection="0">
      <alignment horizontal="right"/>
    </xf>
    <xf numFmtId="10" fontId="13" fillId="66" borderId="38" applyFont="0" applyProtection="0">
      <alignment horizontal="right"/>
    </xf>
    <xf numFmtId="9" fontId="13" fillId="66" borderId="38" applyFont="0" applyProtection="0">
      <alignment horizontal="right"/>
    </xf>
    <xf numFmtId="0" fontId="13" fillId="66" borderId="42" applyNumberFormat="0" applyFont="0" applyBorder="0" applyAlignment="0" applyProtection="0">
      <alignment horizontal="left"/>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50" borderId="39" applyNumberFormat="0" applyAlignment="0" applyProtection="0"/>
    <xf numFmtId="179" fontId="13" fillId="44" borderId="38" applyFont="0" applyAlignment="0">
      <protection locked="0"/>
    </xf>
    <xf numFmtId="3" fontId="13" fillId="44" borderId="38" applyFont="0">
      <alignment horizontal="right"/>
      <protection locked="0"/>
    </xf>
    <xf numFmtId="168" fontId="13" fillId="44" borderId="38" applyFont="0">
      <alignment horizontal="right"/>
      <protection locked="0"/>
    </xf>
    <xf numFmtId="175" fontId="13" fillId="67" borderId="38" applyProtection="0"/>
    <xf numFmtId="10" fontId="13" fillId="44" borderId="38" applyFont="0">
      <alignment horizontal="right"/>
      <protection locked="0"/>
    </xf>
    <xf numFmtId="9" fontId="13" fillId="44" borderId="36" applyFont="0">
      <alignment horizontal="right"/>
      <protection locked="0"/>
    </xf>
    <xf numFmtId="172" fontId="13" fillId="44" borderId="38">
      <alignment horizontal="right"/>
      <protection locked="0"/>
    </xf>
    <xf numFmtId="167" fontId="13" fillId="44" borderId="36" applyFont="0">
      <alignment horizontal="right"/>
      <protection locked="0"/>
    </xf>
    <xf numFmtId="0" fontId="13" fillId="44" borderId="38" applyFont="0">
      <alignment horizontal="center" wrapText="1"/>
      <protection locked="0"/>
    </xf>
    <xf numFmtId="49" fontId="13" fillId="44" borderId="38" applyFont="0" applyAlignment="0">
      <protection locked="0"/>
    </xf>
    <xf numFmtId="0" fontId="82" fillId="0" borderId="43" applyNumberFormat="0" applyFill="0" applyAlignment="0" applyProtection="0"/>
    <xf numFmtId="180" fontId="6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34" fillId="0" borderId="0" applyFont="0" applyFill="0" applyBorder="0" applyAlignment="0" applyProtection="0">
      <alignment horizontal="right"/>
    </xf>
    <xf numFmtId="182" fontId="83" fillId="0" borderId="0"/>
    <xf numFmtId="0" fontId="13" fillId="0" borderId="0"/>
    <xf numFmtId="0" fontId="13" fillId="0" borderId="0"/>
    <xf numFmtId="0" fontId="4" fillId="0" borderId="0"/>
    <xf numFmtId="0" fontId="4" fillId="0" borderId="0"/>
    <xf numFmtId="0" fontId="4" fillId="0" borderId="0"/>
    <xf numFmtId="167" fontId="13" fillId="0" borderId="0"/>
    <xf numFmtId="176" fontId="13" fillId="0" borderId="0"/>
    <xf numFmtId="0" fontId="63" fillId="0" borderId="0"/>
    <xf numFmtId="0" fontId="4" fillId="0" borderId="0"/>
    <xf numFmtId="0" fontId="4" fillId="0" borderId="0"/>
    <xf numFmtId="183" fontId="13" fillId="0" borderId="0"/>
    <xf numFmtId="0" fontId="13" fillId="68" borderId="44" applyNumberFormat="0" applyFont="0" applyAlignment="0" applyProtection="0"/>
    <xf numFmtId="3" fontId="13" fillId="40" borderId="38">
      <alignment horizontal="right"/>
      <protection locked="0"/>
    </xf>
    <xf numFmtId="168" fontId="13" fillId="40" borderId="38">
      <alignment horizontal="right"/>
      <protection locked="0"/>
    </xf>
    <xf numFmtId="10" fontId="13" fillId="40" borderId="38" applyFont="0">
      <alignment horizontal="right"/>
      <protection locked="0"/>
    </xf>
    <xf numFmtId="9" fontId="13" fillId="40" borderId="38">
      <alignment horizontal="right"/>
      <protection locked="0"/>
    </xf>
    <xf numFmtId="167" fontId="13" fillId="40" borderId="36" applyFont="0">
      <alignment horizontal="right"/>
      <protection locked="0"/>
    </xf>
    <xf numFmtId="0" fontId="13" fillId="40" borderId="38">
      <alignment horizontal="center" wrapText="1"/>
    </xf>
    <xf numFmtId="0" fontId="13" fillId="40" borderId="38" applyNumberFormat="0" applyFont="0">
      <alignment horizontal="center" wrapText="1"/>
      <protection locked="0"/>
    </xf>
    <xf numFmtId="176" fontId="84" fillId="64" borderId="45" applyNumberFormat="0" applyAlignment="0" applyProtection="0"/>
    <xf numFmtId="0" fontId="85" fillId="0" borderId="46" applyNumberFormat="0" applyAlignment="0" applyProtection="0"/>
    <xf numFmtId="0" fontId="86" fillId="40" borderId="0" applyNumberFormat="0" applyFont="0" applyBorder="0" applyAlignment="0" applyProtection="0"/>
    <xf numFmtId="0" fontId="65" fillId="43" borderId="37" applyNumberFormat="0" applyFont="0" applyBorder="0" applyAlignment="0" applyProtection="0">
      <alignment horizontal="center"/>
    </xf>
    <xf numFmtId="0" fontId="65" fillId="42" borderId="37" applyNumberFormat="0" applyFont="0" applyBorder="0" applyAlignment="0" applyProtection="0">
      <alignment horizontal="center"/>
    </xf>
    <xf numFmtId="0" fontId="86" fillId="0" borderId="47" applyNumberFormat="0" applyAlignment="0" applyProtection="0"/>
    <xf numFmtId="0" fontId="86" fillId="0" borderId="48" applyNumberFormat="0" applyAlignment="0" applyProtection="0"/>
    <xf numFmtId="0" fontId="85" fillId="0" borderId="49" applyNumberFormat="0" applyAlignment="0" applyProtection="0"/>
    <xf numFmtId="9" fontId="13" fillId="0" borderId="0" applyFont="0" applyFill="0" applyBorder="0" applyAlignment="0" applyProtection="0"/>
    <xf numFmtId="176" fontId="69" fillId="0" borderId="0"/>
    <xf numFmtId="9" fontId="4" fillId="0" borderId="0" applyFont="0" applyFill="0" applyBorder="0" applyAlignment="0" applyProtection="0"/>
    <xf numFmtId="9" fontId="4" fillId="0" borderId="0" applyFont="0" applyFill="0" applyBorder="0" applyAlignment="0" applyProtection="0"/>
    <xf numFmtId="9" fontId="6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184" fontId="13" fillId="39" borderId="38">
      <alignment horizontal="center"/>
    </xf>
    <xf numFmtId="3" fontId="13" fillId="39" borderId="38" applyFont="0">
      <alignment horizontal="right"/>
    </xf>
    <xf numFmtId="3" fontId="13" fillId="39" borderId="38" applyFont="0">
      <alignment horizontal="right"/>
    </xf>
    <xf numFmtId="185" fontId="13" fillId="39" borderId="38" applyFont="0">
      <alignment horizontal="right"/>
    </xf>
    <xf numFmtId="168" fontId="13" fillId="39" borderId="38" applyFont="0">
      <alignment horizontal="right"/>
    </xf>
    <xf numFmtId="10" fontId="13" fillId="39" borderId="38" applyFont="0">
      <alignment horizontal="right"/>
    </xf>
    <xf numFmtId="9" fontId="13" fillId="39" borderId="38" applyFont="0">
      <alignment horizontal="right"/>
    </xf>
    <xf numFmtId="186" fontId="13" fillId="39" borderId="38" applyFont="0">
      <alignment horizontal="center" wrapText="1"/>
    </xf>
    <xf numFmtId="1" fontId="34" fillId="0" borderId="34" applyFont="0" applyFill="0" applyBorder="0" applyAlignment="0" applyProtection="0">
      <alignment horizontal="centerContinuous"/>
    </xf>
    <xf numFmtId="182" fontId="88" fillId="0" borderId="0" applyProtection="0">
      <alignment wrapText="1"/>
    </xf>
    <xf numFmtId="0" fontId="13" fillId="0" borderId="0"/>
    <xf numFmtId="0" fontId="64" fillId="0" borderId="0" applyNumberFormat="0" applyBorder="0" applyAlignment="0"/>
    <xf numFmtId="0" fontId="89" fillId="0" borderId="0" applyNumberFormat="0" applyBorder="0" applyAlignment="0"/>
    <xf numFmtId="179" fontId="13" fillId="69" borderId="38">
      <protection locked="0"/>
    </xf>
    <xf numFmtId="1" fontId="13" fillId="69" borderId="38" applyFont="0">
      <alignment horizontal="right"/>
    </xf>
    <xf numFmtId="175" fontId="13" fillId="69" borderId="38" applyFont="0"/>
    <xf numFmtId="9" fontId="13" fillId="69" borderId="38" applyFont="0">
      <alignment horizontal="right"/>
    </xf>
    <xf numFmtId="172" fontId="13" fillId="69" borderId="38" applyFont="0">
      <alignment horizontal="right"/>
    </xf>
    <xf numFmtId="10" fontId="13" fillId="69" borderId="38" applyFont="0">
      <alignment horizontal="right"/>
    </xf>
    <xf numFmtId="0" fontId="13" fillId="69" borderId="38" applyFont="0">
      <alignment horizontal="center" wrapText="1"/>
    </xf>
    <xf numFmtId="49" fontId="13" fillId="69" borderId="38" applyFont="0"/>
    <xf numFmtId="175" fontId="13" fillId="70" borderId="38" applyFont="0"/>
    <xf numFmtId="9" fontId="13" fillId="70" borderId="38" applyFont="0">
      <alignment horizontal="right"/>
    </xf>
    <xf numFmtId="175" fontId="13" fillId="71" borderId="38" applyFont="0">
      <alignment horizontal="right"/>
    </xf>
    <xf numFmtId="1" fontId="13" fillId="71" borderId="38" applyFont="0">
      <alignment horizontal="right"/>
    </xf>
    <xf numFmtId="175" fontId="13" fillId="71" borderId="38" applyFont="0"/>
    <xf numFmtId="168" fontId="13" fillId="71" borderId="38" applyFont="0"/>
    <xf numFmtId="10" fontId="13" fillId="71" borderId="38" applyFont="0">
      <alignment horizontal="right"/>
    </xf>
    <xf numFmtId="9" fontId="13" fillId="71" borderId="38" applyFont="0">
      <alignment horizontal="right"/>
    </xf>
    <xf numFmtId="172" fontId="13" fillId="71" borderId="38" applyFont="0">
      <alignment horizontal="right"/>
    </xf>
    <xf numFmtId="10" fontId="13" fillId="71" borderId="50" applyFont="0">
      <alignment horizontal="right"/>
    </xf>
    <xf numFmtId="0" fontId="13" fillId="71" borderId="38" applyFont="0">
      <alignment horizontal="center" wrapText="1"/>
      <protection locked="0"/>
    </xf>
    <xf numFmtId="49" fontId="13" fillId="71" borderId="38" applyFont="0"/>
    <xf numFmtId="175" fontId="90" fillId="0" borderId="0" applyFont="0" applyFill="0" applyBorder="0" applyAlignment="0" applyProtection="0"/>
    <xf numFmtId="176" fontId="91" fillId="0" borderId="0" applyNumberFormat="0" applyFill="0" applyBorder="0" applyAlignment="0" applyProtection="0"/>
    <xf numFmtId="14" fontId="92" fillId="0" borderId="0" applyNumberFormat="0" applyFill="0" applyBorder="0" applyAlignment="0" applyProtection="0"/>
    <xf numFmtId="176" fontId="69" fillId="0" borderId="51"/>
    <xf numFmtId="187" fontId="90" fillId="0" borderId="0" applyFont="0" applyFill="0" applyBorder="0" applyAlignment="0" applyProtection="0"/>
    <xf numFmtId="0" fontId="93"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43" fontId="94" fillId="0" borderId="0" applyFon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30"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43" fillId="8" borderId="0" applyNumberFormat="0" applyBorder="0" applyAlignment="0" applyProtection="0"/>
    <xf numFmtId="0" fontId="48" fillId="12" borderId="28" applyNumberFormat="0" applyAlignment="0" applyProtection="0"/>
    <xf numFmtId="0" fontId="50" fillId="13" borderId="31" applyNumberFormat="0" applyAlignment="0" applyProtection="0"/>
    <xf numFmtId="0" fontId="49" fillId="0" borderId="30" applyNumberFormat="0" applyFill="0" applyAlignment="0" applyProtection="0"/>
    <xf numFmtId="0" fontId="42" fillId="0" borderId="0" applyNumberFormat="0" applyFill="0" applyBorder="0" applyAlignment="0" applyProtection="0"/>
    <xf numFmtId="0" fontId="54" fillId="15" borderId="0" applyNumberFormat="0" applyBorder="0" applyAlignment="0" applyProtection="0"/>
    <xf numFmtId="0" fontId="54" fillId="19" borderId="0" applyNumberFormat="0" applyBorder="0" applyAlignment="0" applyProtection="0"/>
    <xf numFmtId="0" fontId="54" fillId="23" borderId="0" applyNumberFormat="0" applyBorder="0" applyAlignment="0" applyProtection="0"/>
    <xf numFmtId="0" fontId="54" fillId="27" borderId="0" applyNumberFormat="0" applyBorder="0" applyAlignment="0" applyProtection="0"/>
    <xf numFmtId="0" fontId="54" fillId="31" borderId="0" applyNumberFormat="0" applyBorder="0" applyAlignment="0" applyProtection="0"/>
    <xf numFmtId="0" fontId="54" fillId="35" borderId="0" applyNumberFormat="0" applyBorder="0" applyAlignment="0" applyProtection="0"/>
    <xf numFmtId="0" fontId="46" fillId="11" borderId="28" applyNumberFormat="0" applyAlignment="0" applyProtection="0"/>
    <xf numFmtId="0" fontId="44" fillId="9" borderId="0" applyNumberFormat="0" applyBorder="0" applyAlignment="0" applyProtection="0"/>
    <xf numFmtId="0" fontId="4" fillId="14" borderId="32" applyNumberFormat="0" applyFont="0" applyAlignment="0" applyProtection="0"/>
    <xf numFmtId="0" fontId="47" fillId="12" borderId="29"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95" fillId="0" borderId="0" applyNumberFormat="0" applyFill="0" applyBorder="0" applyAlignment="0" applyProtection="0"/>
    <xf numFmtId="0" fontId="40" fillId="0" borderId="25" applyNumberFormat="0" applyFill="0" applyAlignment="0" applyProtection="0"/>
    <xf numFmtId="0" fontId="41" fillId="0" borderId="26" applyNumberFormat="0" applyFill="0" applyAlignment="0" applyProtection="0"/>
    <xf numFmtId="0" fontId="42" fillId="0" borderId="27" applyNumberFormat="0" applyFill="0" applyAlignment="0" applyProtection="0"/>
    <xf numFmtId="182" fontId="83" fillId="0" borderId="0"/>
    <xf numFmtId="0" fontId="4" fillId="0" borderId="0"/>
    <xf numFmtId="43" fontId="13" fillId="0" borderId="0" applyFont="0" applyFill="0" applyBorder="0" applyAlignment="0" applyProtection="0"/>
    <xf numFmtId="0" fontId="13" fillId="0" borderId="0"/>
    <xf numFmtId="0" fontId="1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4" fillId="0" borderId="0"/>
    <xf numFmtId="0" fontId="13" fillId="0" borderId="0"/>
    <xf numFmtId="0" fontId="13"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6" fillId="39" borderId="53" applyNumberFormat="0" applyFill="0" applyBorder="0" applyAlignment="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6" fillId="0" borderId="0"/>
    <xf numFmtId="0" fontId="83" fillId="0" borderId="0"/>
    <xf numFmtId="171"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170" fontId="83" fillId="0" borderId="0" applyFont="0" applyFill="0" applyBorder="0" applyAlignment="0" applyProtection="0"/>
    <xf numFmtId="0" fontId="97" fillId="0" borderId="0" applyNumberFormat="0" applyFill="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8" fillId="45"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8" fillId="45"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8" fillId="4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8" fillId="46"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8" fillId="46"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8" fillId="46"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8" fillId="4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8" fillId="4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8" fillId="47"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9" fillId="24"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8" fillId="4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8" fillId="4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8" fillId="4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9" fillId="28" borderId="0" applyNumberFormat="0" applyBorder="0" applyAlignment="0" applyProtection="0"/>
    <xf numFmtId="0" fontId="98" fillId="49" borderId="0" applyNumberFormat="0" applyBorder="0" applyAlignment="0" applyProtection="0"/>
    <xf numFmtId="0" fontId="98" fillId="49"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49"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9" fillId="32"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8" fillId="50"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8" fillId="50"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8" fillId="50"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4"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4" fillId="4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4"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4"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4"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4"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8" fillId="51"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8" fillId="51"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8" fillId="51"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2"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8" fillId="53"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8" fillId="53"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8" fillId="53"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9" fillId="25"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8" fillId="48"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8" fillId="48"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8" fillId="48"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9" fillId="29"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1"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8" fillId="54"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8" fillId="54"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8"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64" fillId="5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4" fillId="5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4" fillId="5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64"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4" fillId="5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4" fillId="54" borderId="0" applyNumberFormat="0" applyBorder="0" applyAlignment="0" applyProtection="0"/>
    <xf numFmtId="0" fontId="66" fillId="55"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00" fillId="57" borderId="0" applyNumberFormat="0" applyBorder="0" applyAlignment="0" applyProtection="0"/>
    <xf numFmtId="0" fontId="101" fillId="5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8"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8"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8" borderId="0" applyNumberFormat="0" applyBorder="0" applyAlignment="0" applyProtection="0"/>
    <xf numFmtId="0" fontId="100" fillId="57"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2" borderId="0" applyNumberFormat="0" applyBorder="0" applyAlignment="0" applyProtection="0"/>
    <xf numFmtId="0" fontId="100" fillId="2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0" fillId="72" borderId="0" applyNumberFormat="0" applyBorder="0" applyAlignment="0" applyProtection="0"/>
    <xf numFmtId="0" fontId="101" fillId="53"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6"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6"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26" borderId="0" applyNumberFormat="0" applyBorder="0" applyAlignment="0" applyProtection="0"/>
    <xf numFmtId="0" fontId="100" fillId="7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0" fillId="64" borderId="0" applyNumberFormat="0" applyBorder="0" applyAlignment="0" applyProtection="0"/>
    <xf numFmtId="0" fontId="101" fillId="56"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30"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30"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64" borderId="0" applyNumberFormat="0" applyBorder="0" applyAlignment="0" applyProtection="0"/>
    <xf numFmtId="0" fontId="100" fillId="30" borderId="0" applyNumberFormat="0" applyBorder="0" applyAlignment="0" applyProtection="0"/>
    <xf numFmtId="0" fontId="100" fillId="64"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0" fillId="34"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0" fillId="52" borderId="0" applyNumberFormat="0" applyBorder="0" applyAlignment="0" applyProtection="0"/>
    <xf numFmtId="0" fontId="101" fillId="58"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38"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38"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52" borderId="0" applyNumberFormat="0" applyBorder="0" applyAlignment="0" applyProtection="0"/>
    <xf numFmtId="0" fontId="100" fillId="38" borderId="0" applyNumberFormat="0" applyBorder="0" applyAlignment="0" applyProtection="0"/>
    <xf numFmtId="0" fontId="100" fillId="52"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54" fillId="18" borderId="0" applyNumberFormat="0" applyBorder="0" applyAlignment="0" applyProtection="0"/>
    <xf numFmtId="0" fontId="102" fillId="55" borderId="0" applyNumberFormat="0" applyBorder="0" applyAlignment="0" applyProtection="0"/>
    <xf numFmtId="0" fontId="54" fillId="22" borderId="0" applyNumberFormat="0" applyBorder="0" applyAlignment="0" applyProtection="0"/>
    <xf numFmtId="0" fontId="102" fillId="52" borderId="0" applyNumberFormat="0" applyBorder="0" applyAlignment="0" applyProtection="0"/>
    <xf numFmtId="0" fontId="54" fillId="26" borderId="0" applyNumberFormat="0" applyBorder="0" applyAlignment="0" applyProtection="0"/>
    <xf numFmtId="0" fontId="102" fillId="53" borderId="0" applyNumberFormat="0" applyBorder="0" applyAlignment="0" applyProtection="0"/>
    <xf numFmtId="0" fontId="54" fillId="30" borderId="0" applyNumberFormat="0" applyBorder="0" applyAlignment="0" applyProtection="0"/>
    <xf numFmtId="0" fontId="102" fillId="56" borderId="0" applyNumberFormat="0" applyBorder="0" applyAlignment="0" applyProtection="0"/>
    <xf numFmtId="0" fontId="54" fillId="34" borderId="0" applyNumberFormat="0" applyBorder="0" applyAlignment="0" applyProtection="0"/>
    <xf numFmtId="0" fontId="102" fillId="57" borderId="0" applyNumberFormat="0" applyBorder="0" applyAlignment="0" applyProtection="0"/>
    <xf numFmtId="0" fontId="54" fillId="38" borderId="0" applyNumberFormat="0" applyBorder="0" applyAlignment="0" applyProtection="0"/>
    <xf numFmtId="0" fontId="102" fillId="58" borderId="0" applyNumberFormat="0" applyBorder="0" applyAlignment="0" applyProtection="0"/>
    <xf numFmtId="0" fontId="100" fillId="57" borderId="0" applyNumberFormat="0" applyBorder="0" applyAlignment="0" applyProtection="0"/>
    <xf numFmtId="0" fontId="101" fillId="5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15" borderId="0" applyNumberFormat="0" applyBorder="0" applyAlignment="0" applyProtection="0"/>
    <xf numFmtId="0" fontId="100" fillId="57"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00" fillId="19"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100" fillId="2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0" fillId="73" borderId="0" applyNumberFormat="0" applyBorder="0" applyAlignment="0" applyProtection="0"/>
    <xf numFmtId="0" fontId="101" fillId="56"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2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2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27" borderId="0" applyNumberFormat="0" applyBorder="0" applyAlignment="0" applyProtection="0"/>
    <xf numFmtId="0" fontId="100" fillId="73"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0" fillId="3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2" borderId="0" applyNumberFormat="0" applyBorder="0" applyAlignment="0" applyProtection="0"/>
    <xf numFmtId="0" fontId="100" fillId="35"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0" fontId="103" fillId="46" borderId="0" applyNumberFormat="0" applyBorder="0" applyAlignment="0" applyProtection="0"/>
    <xf numFmtId="0" fontId="104" fillId="9" borderId="0" applyNumberFormat="0" applyBorder="0" applyAlignment="0" applyProtection="0"/>
    <xf numFmtId="0" fontId="103" fillId="46" borderId="0" applyNumberFormat="0" applyBorder="0" applyAlignment="0" applyProtection="0"/>
    <xf numFmtId="0" fontId="44" fillId="9" borderId="0" applyNumberFormat="0" applyBorder="0" applyAlignment="0" applyProtection="0"/>
    <xf numFmtId="0" fontId="103" fillId="46" borderId="0" applyNumberFormat="0" applyBorder="0" applyAlignment="0" applyProtection="0"/>
    <xf numFmtId="0" fontId="44" fillId="9" borderId="0" applyNumberFormat="0" applyBorder="0" applyAlignment="0" applyProtection="0"/>
    <xf numFmtId="188" fontId="103" fillId="46" borderId="0" applyNumberFormat="0" applyBorder="0" applyAlignment="0" applyProtection="0"/>
    <xf numFmtId="0" fontId="103" fillId="46" borderId="0" applyNumberFormat="0" applyBorder="0" applyAlignment="0" applyProtection="0"/>
    <xf numFmtId="188" fontId="103" fillId="46" borderId="0" applyNumberFormat="0" applyBorder="0" applyAlignment="0" applyProtection="0"/>
    <xf numFmtId="0" fontId="104" fillId="9" borderId="0" applyNumberFormat="0" applyBorder="0" applyAlignment="0" applyProtection="0"/>
    <xf numFmtId="0" fontId="103" fillId="46" borderId="0" applyNumberFormat="0" applyBorder="0" applyAlignment="0" applyProtection="0"/>
    <xf numFmtId="0" fontId="103" fillId="46" borderId="0" applyNumberFormat="0" applyBorder="0" applyAlignment="0" applyProtection="0"/>
    <xf numFmtId="0" fontId="103" fillId="46" borderId="0" applyNumberFormat="0" applyBorder="0" applyAlignment="0" applyProtection="0"/>
    <xf numFmtId="0" fontId="103" fillId="46" borderId="0" applyNumberFormat="0" applyBorder="0" applyAlignment="0" applyProtection="0"/>
    <xf numFmtId="0" fontId="81" fillId="50" borderId="39" applyNumberFormat="0" applyAlignment="0" applyProtection="0"/>
    <xf numFmtId="0" fontId="81" fillId="50" borderId="39" applyNumberFormat="0" applyAlignment="0" applyProtection="0"/>
    <xf numFmtId="0" fontId="43" fillId="8" borderId="0" applyNumberFormat="0" applyBorder="0" applyAlignment="0" applyProtection="0"/>
    <xf numFmtId="0" fontId="105" fillId="47" borderId="0" applyNumberFormat="0" applyBorder="0" applyAlignment="0" applyProtection="0"/>
    <xf numFmtId="0" fontId="106" fillId="0" borderId="0" applyFill="0" applyBorder="0" applyAlignment="0"/>
    <xf numFmtId="0" fontId="106"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189"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106" fillId="0" borderId="0" applyFill="0" applyBorder="0" applyAlignment="0"/>
    <xf numFmtId="189" fontId="107" fillId="0" borderId="0" applyFill="0" applyBorder="0" applyAlignment="0"/>
    <xf numFmtId="0" fontId="106" fillId="0" borderId="0" applyFill="0" applyBorder="0" applyAlignment="0"/>
    <xf numFmtId="0" fontId="108" fillId="74" borderId="28"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12"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12"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74" borderId="28" applyNumberFormat="0" applyAlignment="0" applyProtection="0"/>
    <xf numFmtId="0" fontId="108" fillId="12" borderId="28" applyNumberFormat="0" applyAlignment="0" applyProtection="0"/>
    <xf numFmtId="0" fontId="108" fillId="74" borderId="28"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109" fillId="64" borderId="39" applyNumberFormat="0" applyAlignment="0" applyProtection="0"/>
    <xf numFmtId="0" fontId="48" fillId="12" borderId="28" applyNumberFormat="0" applyAlignment="0" applyProtection="0"/>
    <xf numFmtId="0" fontId="110" fillId="64" borderId="39" applyNumberFormat="0" applyAlignment="0" applyProtection="0"/>
    <xf numFmtId="0" fontId="50" fillId="13" borderId="31" applyNumberFormat="0" applyAlignment="0" applyProtection="0"/>
    <xf numFmtId="0" fontId="111" fillId="65" borderId="40" applyNumberFormat="0" applyAlignment="0" applyProtection="0"/>
    <xf numFmtId="0" fontId="49" fillId="0" borderId="30" applyNumberFormat="0" applyFill="0" applyAlignment="0" applyProtection="0"/>
    <xf numFmtId="0" fontId="112" fillId="0" borderId="43" applyNumberFormat="0" applyFill="0" applyAlignment="0" applyProtection="0"/>
    <xf numFmtId="0" fontId="112" fillId="0" borderId="43" applyNumberFormat="0" applyFill="0" applyAlignment="0" applyProtection="0"/>
    <xf numFmtId="0" fontId="113" fillId="65" borderId="40" applyNumberFormat="0" applyAlignment="0" applyProtection="0"/>
    <xf numFmtId="0" fontId="114" fillId="13" borderId="31" applyNumberFormat="0" applyAlignment="0" applyProtection="0"/>
    <xf numFmtId="0" fontId="113" fillId="65" borderId="40" applyNumberFormat="0" applyAlignment="0" applyProtection="0"/>
    <xf numFmtId="0" fontId="113" fillId="65" borderId="40" applyNumberFormat="0" applyAlignment="0" applyProtection="0"/>
    <xf numFmtId="0" fontId="113" fillId="65" borderId="40" applyNumberFormat="0" applyAlignment="0" applyProtection="0"/>
    <xf numFmtId="0" fontId="113" fillId="65" borderId="40" applyNumberFormat="0" applyAlignment="0" applyProtection="0"/>
    <xf numFmtId="0" fontId="113" fillId="65" borderId="40" applyNumberFormat="0" applyAlignment="0" applyProtection="0"/>
    <xf numFmtId="0" fontId="113" fillId="65" borderId="40" applyNumberFormat="0" applyAlignment="0" applyProtection="0"/>
    <xf numFmtId="0" fontId="113" fillId="65" borderId="40" applyNumberFormat="0" applyAlignment="0" applyProtection="0"/>
    <xf numFmtId="3" fontId="62" fillId="39" borderId="38" applyFont="0" applyFill="0" applyProtection="0">
      <alignment horizontal="right"/>
    </xf>
    <xf numFmtId="0" fontId="91" fillId="0" borderId="0" applyNumberFormat="0" applyFill="0" applyBorder="0" applyAlignment="0" applyProtection="0"/>
    <xf numFmtId="0" fontId="115" fillId="0" borderId="54" applyNumberFormat="0" applyFill="0" applyAlignment="0" applyProtection="0"/>
    <xf numFmtId="0" fontId="116" fillId="0" borderId="55" applyNumberFormat="0" applyFill="0" applyAlignment="0" applyProtection="0"/>
    <xf numFmtId="0" fontId="78" fillId="0" borderId="41" applyNumberFormat="0" applyFill="0" applyAlignment="0" applyProtection="0"/>
    <xf numFmtId="0" fontId="78" fillId="0" borderId="0" applyNumberFormat="0" applyFill="0" applyBorder="0" applyAlignment="0" applyProtection="0"/>
    <xf numFmtId="190" fontId="117" fillId="0" borderId="0"/>
    <xf numFmtId="190" fontId="117" fillId="0" borderId="0"/>
    <xf numFmtId="190" fontId="117" fillId="0" borderId="0"/>
    <xf numFmtId="190" fontId="117" fillId="0" borderId="0"/>
    <xf numFmtId="190" fontId="117" fillId="0" borderId="0"/>
    <xf numFmtId="190" fontId="117" fillId="0" borderId="0"/>
    <xf numFmtId="190" fontId="117" fillId="0" borderId="0"/>
    <xf numFmtId="190" fontId="117" fillId="0" borderId="0"/>
    <xf numFmtId="0" fontId="106"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4"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2" fontId="118" fillId="0" borderId="0" applyFont="0" applyFill="0" applyBorder="0" applyAlignment="0" applyProtection="0"/>
    <xf numFmtId="191" fontId="9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4"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83"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99" fillId="0" borderId="0" applyFont="0" applyFill="0" applyBorder="0" applyAlignment="0" applyProtection="0"/>
    <xf numFmtId="43" fontId="4" fillId="0" borderId="0" applyFont="0" applyFill="0" applyBorder="0" applyAlignment="0" applyProtection="0"/>
    <xf numFmtId="191" fontId="83"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191" fontId="83" fillId="0" borderId="0" applyFont="0" applyFill="0" applyBorder="0" applyAlignment="0" applyProtection="0"/>
    <xf numFmtId="43" fontId="4" fillId="0" borderId="0" applyFont="0" applyFill="0" applyBorder="0" applyAlignment="0" applyProtection="0"/>
    <xf numFmtId="194" fontId="83" fillId="0" borderId="0" applyFont="0" applyFill="0" applyBorder="0" applyAlignment="0" applyProtection="0"/>
    <xf numFmtId="191" fontId="99" fillId="0" borderId="0" applyFont="0" applyFill="0" applyBorder="0" applyAlignment="0" applyProtection="0"/>
    <xf numFmtId="43" fontId="83"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3" fontId="119"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1" fontId="120" fillId="0" borderId="0" applyFont="0" applyFill="0" applyBorder="0" applyAlignment="0" applyProtection="0"/>
    <xf numFmtId="191" fontId="83" fillId="0" borderId="0" applyFont="0" applyFill="0" applyBorder="0" applyAlignment="0" applyProtection="0"/>
    <xf numFmtId="194" fontId="83"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20" fillId="0" borderId="0" applyFont="0" applyFill="0" applyBorder="0" applyAlignment="0" applyProtection="0"/>
    <xf numFmtId="191" fontId="4" fillId="0" borderId="0" applyFont="0" applyFill="0" applyBorder="0" applyAlignment="0" applyProtection="0"/>
    <xf numFmtId="191" fontId="83"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43" fontId="83" fillId="0" borderId="0" applyFont="0" applyFill="0" applyBorder="0" applyAlignment="0" applyProtection="0"/>
    <xf numFmtId="191"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4"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5" fontId="83"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4"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4"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191" fontId="120"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43" fontId="83" fillId="0" borderId="0" applyFont="0" applyFill="0" applyBorder="0" applyAlignment="0" applyProtection="0"/>
    <xf numFmtId="191" fontId="99"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191" fontId="99"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99" fillId="0" borderId="0" applyFont="0" applyFill="0" applyBorder="0" applyAlignment="0" applyProtection="0"/>
    <xf numFmtId="191" fontId="4" fillId="0" borderId="0" applyFont="0" applyFill="0" applyBorder="0" applyAlignment="0" applyProtection="0"/>
    <xf numFmtId="43" fontId="83" fillId="0" borderId="0" applyFont="0" applyFill="0" applyBorder="0" applyAlignment="0" applyProtection="0"/>
    <xf numFmtId="191" fontId="99" fillId="0" borderId="0" applyFont="0" applyFill="0" applyBorder="0" applyAlignment="0" applyProtection="0"/>
    <xf numFmtId="191" fontId="120" fillId="0" borderId="0" applyFont="0" applyFill="0" applyBorder="0" applyAlignment="0" applyProtection="0"/>
    <xf numFmtId="191" fontId="120"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2" fontId="83" fillId="0" borderId="0" applyFont="0" applyFill="0" applyBorder="0" applyAlignment="0" applyProtection="0"/>
    <xf numFmtId="191" fontId="83" fillId="0" borderId="0" applyFont="0" applyFill="0" applyBorder="0" applyAlignment="0" applyProtection="0"/>
    <xf numFmtId="191" fontId="83" fillId="0" borderId="0" applyFont="0" applyFill="0" applyBorder="0" applyAlignment="0" applyProtection="0"/>
    <xf numFmtId="192" fontId="83" fillId="0" borderId="0" applyFont="0" applyFill="0" applyBorder="0" applyAlignment="0" applyProtection="0"/>
    <xf numFmtId="193" fontId="119" fillId="0" borderId="0" applyFont="0" applyFill="0" applyBorder="0" applyAlignment="0" applyProtection="0"/>
    <xf numFmtId="191" fontId="99" fillId="0" borderId="0" applyFont="0" applyFill="0" applyBorder="0" applyAlignment="0" applyProtection="0"/>
    <xf numFmtId="194" fontId="83" fillId="0" borderId="0" applyFont="0" applyFill="0" applyBorder="0" applyAlignment="0" applyProtection="0"/>
    <xf numFmtId="191" fontId="99" fillId="0" borderId="0" applyFont="0" applyFill="0" applyBorder="0" applyAlignment="0" applyProtection="0"/>
    <xf numFmtId="194" fontId="83" fillId="0" borderId="0" applyFont="0" applyFill="0" applyBorder="0" applyAlignment="0" applyProtection="0"/>
    <xf numFmtId="191" fontId="99" fillId="0" borderId="0" applyFont="0" applyFill="0" applyBorder="0" applyAlignment="0" applyProtection="0"/>
    <xf numFmtId="192" fontId="83" fillId="0" borderId="0" applyFont="0" applyFill="0" applyBorder="0" applyAlignment="0" applyProtection="0"/>
    <xf numFmtId="192" fontId="121" fillId="0" borderId="0" applyFont="0" applyFill="0" applyBorder="0" applyAlignment="0" applyProtection="0"/>
    <xf numFmtId="191" fontId="99"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192" fontId="121" fillId="0" borderId="0" applyFont="0" applyFill="0" applyBorder="0" applyAlignment="0" applyProtection="0"/>
    <xf numFmtId="0" fontId="122" fillId="0" borderId="0"/>
    <xf numFmtId="0" fontId="69" fillId="0" borderId="0"/>
    <xf numFmtId="0" fontId="122" fillId="0" borderId="0"/>
    <xf numFmtId="0" fontId="69" fillId="0" borderId="0"/>
    <xf numFmtId="0" fontId="106" fillId="0" borderId="0" applyFont="0" applyFill="0" applyBorder="0" applyAlignment="0" applyProtection="0"/>
    <xf numFmtId="196" fontId="83" fillId="0" borderId="0" applyFont="0" applyFill="0" applyBorder="0" applyAlignment="0" applyProtection="0"/>
    <xf numFmtId="196" fontId="83" fillId="0" borderId="0" applyFont="0" applyFill="0" applyBorder="0" applyAlignment="0" applyProtection="0"/>
    <xf numFmtId="171" fontId="13" fillId="0" borderId="0" applyFont="0" applyFill="0" applyBorder="0" applyAlignment="0" applyProtection="0"/>
    <xf numFmtId="14" fontId="64" fillId="0" borderId="0" applyFill="0" applyBorder="0" applyAlignment="0"/>
    <xf numFmtId="0" fontId="123" fillId="0" borderId="0">
      <protection locked="0"/>
    </xf>
    <xf numFmtId="0" fontId="72" fillId="65" borderId="40" applyNumberFormat="0" applyAlignment="0" applyProtection="0"/>
    <xf numFmtId="0" fontId="124" fillId="0" borderId="0">
      <protection locked="0"/>
    </xf>
    <xf numFmtId="0" fontId="124" fillId="0" borderId="0">
      <protection locked="0"/>
    </xf>
    <xf numFmtId="0" fontId="42" fillId="0" borderId="0" applyNumberFormat="0" applyFill="0" applyBorder="0" applyAlignment="0" applyProtection="0"/>
    <xf numFmtId="0" fontId="125" fillId="0" borderId="0" applyNumberFormat="0" applyFill="0" applyBorder="0" applyAlignment="0" applyProtection="0"/>
    <xf numFmtId="0" fontId="54" fillId="15" borderId="0" applyNumberFormat="0" applyBorder="0" applyAlignment="0" applyProtection="0"/>
    <xf numFmtId="0" fontId="102" fillId="59" borderId="0" applyNumberFormat="0" applyBorder="0" applyAlignment="0" applyProtection="0"/>
    <xf numFmtId="0" fontId="54" fillId="19" borderId="0" applyNumberFormat="0" applyBorder="0" applyAlignment="0" applyProtection="0"/>
    <xf numFmtId="0" fontId="102" fillId="60" borderId="0" applyNumberFormat="0" applyBorder="0" applyAlignment="0" applyProtection="0"/>
    <xf numFmtId="0" fontId="54" fillId="23" borderId="0" applyNumberFormat="0" applyBorder="0" applyAlignment="0" applyProtection="0"/>
    <xf numFmtId="0" fontId="102" fillId="61" borderId="0" applyNumberFormat="0" applyBorder="0" applyAlignment="0" applyProtection="0"/>
    <xf numFmtId="0" fontId="54" fillId="27" borderId="0" applyNumberFormat="0" applyBorder="0" applyAlignment="0" applyProtection="0"/>
    <xf numFmtId="0" fontId="102" fillId="56" borderId="0" applyNumberFormat="0" applyBorder="0" applyAlignment="0" applyProtection="0"/>
    <xf numFmtId="0" fontId="54" fillId="31" borderId="0" applyNumberFormat="0" applyBorder="0" applyAlignment="0" applyProtection="0"/>
    <xf numFmtId="0" fontId="102" fillId="57" borderId="0" applyNumberFormat="0" applyBorder="0" applyAlignment="0" applyProtection="0"/>
    <xf numFmtId="0" fontId="54" fillId="35" borderId="0" applyNumberFormat="0" applyBorder="0" applyAlignment="0" applyProtection="0"/>
    <xf numFmtId="0" fontId="102" fillId="62" borderId="0" applyNumberFormat="0" applyBorder="0" applyAlignment="0" applyProtection="0"/>
    <xf numFmtId="197" fontId="13" fillId="0" borderId="0" applyFont="0" applyFill="0" applyBorder="0" applyAlignment="0" applyProtection="0"/>
    <xf numFmtId="0" fontId="106" fillId="0" borderId="0" applyFill="0" applyBorder="0" applyAlignment="0"/>
    <xf numFmtId="0" fontId="106" fillId="0" borderId="0" applyFill="0" applyBorder="0" applyAlignment="0"/>
    <xf numFmtId="0" fontId="106" fillId="0" borderId="0" applyFill="0" applyBorder="0" applyAlignment="0"/>
    <xf numFmtId="189" fontId="107" fillId="0" borderId="0" applyFill="0" applyBorder="0" applyAlignment="0"/>
    <xf numFmtId="0" fontId="106" fillId="0" borderId="0" applyFill="0" applyBorder="0" applyAlignment="0"/>
    <xf numFmtId="0" fontId="46" fillId="11" borderId="28" applyNumberFormat="0" applyAlignment="0" applyProtection="0"/>
    <xf numFmtId="0" fontId="126" fillId="50" borderId="39" applyNumberFormat="0" applyAlignment="0" applyProtection="0"/>
    <xf numFmtId="3" fontId="127" fillId="0" borderId="0" applyFill="0" applyBorder="0">
      <alignment horizontal="left"/>
      <protection locked="0"/>
    </xf>
    <xf numFmtId="0" fontId="13" fillId="0" borderId="0" applyNumberFormat="0" applyFill="0" applyBorder="0" applyAlignment="0" applyProtection="0"/>
    <xf numFmtId="0" fontId="13" fillId="0" borderId="0"/>
    <xf numFmtId="198" fontId="68"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68"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74" fontId="83" fillId="0" borderId="0" applyFont="0" applyFill="0" applyBorder="0" applyAlignment="0" applyProtection="0"/>
    <xf numFmtId="199"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74"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9" fontId="83" fillId="0" borderId="0" applyFont="0" applyFill="0" applyBorder="0" applyAlignment="0" applyProtection="0"/>
    <xf numFmtId="199"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83" fillId="0" borderId="0" applyFont="0" applyFill="0" applyBorder="0" applyAlignment="0" applyProtection="0"/>
    <xf numFmtId="198" fontId="68" fillId="0" borderId="0" applyFont="0" applyFill="0" applyBorder="0" applyAlignment="0" applyProtection="0"/>
    <xf numFmtId="198" fontId="83" fillId="0" borderId="0" applyFon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3" fillId="0" borderId="0">
      <protection locked="0"/>
    </xf>
    <xf numFmtId="0" fontId="123" fillId="0" borderId="0">
      <protection locked="0"/>
    </xf>
    <xf numFmtId="0" fontId="123" fillId="0" borderId="0">
      <protection locked="0"/>
    </xf>
    <xf numFmtId="0" fontId="123" fillId="0" borderId="0">
      <protection locked="0"/>
    </xf>
    <xf numFmtId="0" fontId="123" fillId="0" borderId="0">
      <protection locked="0"/>
    </xf>
    <xf numFmtId="0" fontId="123" fillId="0" borderId="0">
      <protection locked="0"/>
    </xf>
    <xf numFmtId="0" fontId="123" fillId="0" borderId="0">
      <protection locked="0"/>
    </xf>
    <xf numFmtId="0" fontId="130" fillId="0" borderId="0" applyNumberFormat="0" applyFill="0" applyBorder="0" applyProtection="0">
      <alignment vertical="top"/>
    </xf>
    <xf numFmtId="14" fontId="13" fillId="0" borderId="0" applyFont="0" applyFill="0" applyBorder="0" applyAlignment="0" applyProtection="0"/>
    <xf numFmtId="0" fontId="93" fillId="0" borderId="0" applyNumberFormat="0" applyFill="0" applyBorder="0" applyAlignment="0" applyProtection="0"/>
    <xf numFmtId="0" fontId="123" fillId="0" borderId="0">
      <protection locked="0"/>
    </xf>
    <xf numFmtId="0" fontId="123" fillId="0" borderId="0">
      <protection locked="0"/>
    </xf>
    <xf numFmtId="0" fontId="131" fillId="0" borderId="0"/>
    <xf numFmtId="0" fontId="132" fillId="47" borderId="0" applyNumberFormat="0" applyBorder="0" applyAlignment="0" applyProtection="0"/>
    <xf numFmtId="0" fontId="133" fillId="8"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132" fillId="47" borderId="0" applyNumberFormat="0" applyBorder="0" applyAlignment="0" applyProtection="0"/>
    <xf numFmtId="0" fontId="77" fillId="0" borderId="52" applyNumberFormat="0" applyAlignment="0" applyProtection="0">
      <alignment horizontal="left" vertical="center"/>
    </xf>
    <xf numFmtId="0" fontId="77" fillId="0" borderId="56">
      <alignment horizontal="left" vertical="center"/>
    </xf>
    <xf numFmtId="0" fontId="134" fillId="0" borderId="57" applyNumberFormat="0" applyFill="0" applyAlignment="0" applyProtection="0"/>
    <xf numFmtId="0" fontId="135" fillId="0" borderId="54"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6" fillId="0" borderId="25"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6" fillId="0" borderId="25"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4" fillId="0" borderId="57" applyNumberFormat="0" applyFill="0" applyAlignment="0" applyProtection="0"/>
    <xf numFmtId="0" fontId="136" fillId="0" borderId="25" applyNumberFormat="0" applyFill="0" applyAlignment="0" applyProtection="0"/>
    <xf numFmtId="0" fontId="134" fillId="0" borderId="57"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5" fillId="0" borderId="54" applyNumberFormat="0" applyFill="0" applyAlignment="0" applyProtection="0"/>
    <xf numFmtId="0" fontId="137" fillId="0" borderId="26" applyNumberFormat="0" applyFill="0" applyAlignment="0" applyProtection="0"/>
    <xf numFmtId="0" fontId="138" fillId="0" borderId="55"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9"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9"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9" fillId="0" borderId="26" applyNumberFormat="0" applyFill="0" applyAlignment="0" applyProtection="0"/>
    <xf numFmtId="0" fontId="137" fillId="0" borderId="26"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58" applyNumberFormat="0" applyFill="0" applyAlignment="0" applyProtection="0"/>
    <xf numFmtId="0" fontId="141" fillId="0" borderId="41"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2" fillId="0" borderId="27"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2" fillId="0" borderId="27"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0" fillId="0" borderId="58" applyNumberFormat="0" applyFill="0" applyAlignment="0" applyProtection="0"/>
    <xf numFmtId="0" fontId="142" fillId="0" borderId="27" applyNumberFormat="0" applyFill="0" applyAlignment="0" applyProtection="0"/>
    <xf numFmtId="0" fontId="140" fillId="0" borderId="58"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2"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2"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2"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3" fillId="0" borderId="0"/>
    <xf numFmtId="3" fontId="144" fillId="0" borderId="0">
      <alignment vertical="top"/>
    </xf>
    <xf numFmtId="3" fontId="144" fillId="0" borderId="0">
      <alignment vertical="top"/>
    </xf>
    <xf numFmtId="3" fontId="144" fillId="0" borderId="0">
      <alignment vertical="top"/>
    </xf>
    <xf numFmtId="2" fontId="145" fillId="1" borderId="42">
      <alignment horizontal="left"/>
      <protection locked="0"/>
    </xf>
    <xf numFmtId="0" fontId="146" fillId="0" borderId="0"/>
    <xf numFmtId="0" fontId="146" fillId="0" borderId="0"/>
    <xf numFmtId="0" fontId="147" fillId="0" borderId="0"/>
    <xf numFmtId="0" fontId="147" fillId="0" borderId="0"/>
    <xf numFmtId="0" fontId="148" fillId="0" borderId="0"/>
    <xf numFmtId="3" fontId="13" fillId="66" borderId="38" applyFont="0" applyProtection="0">
      <alignment horizontal="right"/>
    </xf>
    <xf numFmtId="0" fontId="13" fillId="66" borderId="42" applyNumberFormat="0" applyFont="0" applyBorder="0" applyAlignment="0" applyProtection="0">
      <alignment horizontal="left"/>
    </xf>
    <xf numFmtId="0" fontId="149" fillId="0" borderId="0" applyNumberFormat="0" applyFill="0" applyBorder="0" applyAlignment="0" applyProtection="0">
      <alignment vertical="top"/>
      <protection locked="0"/>
    </xf>
    <xf numFmtId="0" fontId="82" fillId="0" borderId="43" applyNumberFormat="0" applyFill="0" applyAlignment="0" applyProtection="0"/>
    <xf numFmtId="2" fontId="150" fillId="0" borderId="38">
      <alignment horizontal="center" vertical="center"/>
    </xf>
    <xf numFmtId="0" fontId="151" fillId="0" borderId="0" applyNumberFormat="0" applyFill="0" applyBorder="0" applyAlignment="0" applyProtection="0">
      <alignment vertical="top"/>
      <protection locked="0"/>
    </xf>
    <xf numFmtId="0" fontId="44" fillId="9" borderId="0" applyNumberFormat="0" applyBorder="0" applyAlignment="0" applyProtection="0"/>
    <xf numFmtId="0" fontId="152" fillId="46" borderId="0" applyNumberFormat="0" applyBorder="0" applyAlignment="0" applyProtection="0"/>
    <xf numFmtId="0" fontId="153" fillId="72" borderId="28"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11"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11"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72" borderId="28" applyNumberFormat="0" applyAlignment="0" applyProtection="0"/>
    <xf numFmtId="0" fontId="153" fillId="11" borderId="28" applyNumberFormat="0" applyAlignment="0" applyProtection="0"/>
    <xf numFmtId="0" fontId="153" fillId="72" borderId="28"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54" fillId="50" borderId="39" applyNumberFormat="0" applyAlignment="0" applyProtection="0"/>
    <xf numFmtId="0" fontId="13" fillId="68" borderId="44" applyNumberFormat="0" applyFont="0" applyAlignment="0" applyProtection="0"/>
    <xf numFmtId="0" fontId="13" fillId="68" borderId="44" applyNumberFormat="0" applyFont="0" applyAlignment="0" applyProtection="0"/>
    <xf numFmtId="0" fontId="66" fillId="59"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0" fontId="75" fillId="47" borderId="0" applyNumberFormat="0" applyBorder="0" applyAlignment="0" applyProtection="0"/>
    <xf numFmtId="0" fontId="84" fillId="64" borderId="45" applyNumberFormat="0" applyAlignment="0" applyProtection="0"/>
    <xf numFmtId="0" fontId="84" fillId="64" borderId="45" applyNumberFormat="0" applyAlignment="0" applyProtection="0"/>
    <xf numFmtId="0" fontId="80"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06" fillId="0" borderId="0" applyFill="0" applyBorder="0" applyAlignment="0"/>
    <xf numFmtId="0" fontId="106" fillId="0" borderId="0" applyFill="0" applyBorder="0" applyAlignment="0"/>
    <xf numFmtId="0" fontId="106" fillId="0" borderId="0" applyFill="0" applyBorder="0" applyAlignment="0"/>
    <xf numFmtId="189" fontId="107" fillId="0" borderId="0" applyFill="0" applyBorder="0" applyAlignment="0"/>
    <xf numFmtId="0" fontId="106" fillId="0" borderId="0" applyFill="0" applyBorder="0" applyAlignment="0"/>
    <xf numFmtId="0" fontId="156" fillId="0" borderId="43" applyNumberFormat="0" applyFill="0" applyAlignment="0" applyProtection="0"/>
    <xf numFmtId="0" fontId="157" fillId="0" borderId="30"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156" fillId="0" borderId="43" applyNumberFormat="0" applyFill="0" applyAlignment="0" applyProtection="0"/>
    <xf numFmtId="0" fontId="73" fillId="0" borderId="0" applyNumberFormat="0" applyFill="0" applyBorder="0" applyAlignment="0" applyProtection="0"/>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0" fontId="83" fillId="0" borderId="0">
      <alignment horizontal="center"/>
    </xf>
    <xf numFmtId="200" fontId="158" fillId="0" borderId="0" applyFont="0" applyBorder="0" applyAlignment="0">
      <alignment horizontal="center"/>
    </xf>
    <xf numFmtId="201"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4" fillId="0" borderId="0" applyFont="0" applyFill="0" applyBorder="0" applyAlignment="0" applyProtection="0"/>
    <xf numFmtId="191" fontId="4" fillId="0" borderId="0" applyFont="0" applyFill="0" applyBorder="0" applyAlignment="0" applyProtection="0"/>
    <xf numFmtId="202" fontId="13" fillId="0" borderId="0" applyFont="0" applyFill="0" applyBorder="0" applyAlignment="0" applyProtection="0"/>
    <xf numFmtId="0" fontId="159" fillId="72" borderId="0" applyNumberFormat="0" applyBorder="0" applyAlignment="0" applyProtection="0"/>
    <xf numFmtId="0" fontId="45" fillId="10" borderId="0" applyNumberFormat="0" applyBorder="0" applyAlignment="0" applyProtection="0"/>
    <xf numFmtId="0" fontId="160" fillId="10" borderId="0" applyNumberFormat="0" applyBorder="0" applyAlignment="0" applyProtection="0"/>
    <xf numFmtId="0" fontId="161"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0" fontId="159" fillId="72" borderId="0" applyNumberFormat="0" applyBorder="0" applyAlignment="0" applyProtection="0"/>
    <xf numFmtId="203" fontId="13" fillId="0" borderId="0"/>
    <xf numFmtId="204" fontId="16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99" fillId="0" borderId="0"/>
    <xf numFmtId="0" fontId="99" fillId="0" borderId="0"/>
    <xf numFmtId="0" fontId="99" fillId="0" borderId="0"/>
    <xf numFmtId="0" fontId="99" fillId="0" borderId="0"/>
    <xf numFmtId="0" fontId="4" fillId="0" borderId="0"/>
    <xf numFmtId="0" fontId="99" fillId="0" borderId="0"/>
    <xf numFmtId="0" fontId="4" fillId="0" borderId="0"/>
    <xf numFmtId="0" fontId="99" fillId="0" borderId="0"/>
    <xf numFmtId="0" fontId="99" fillId="0" borderId="0"/>
    <xf numFmtId="0" fontId="99"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4" fillId="0" borderId="0"/>
    <xf numFmtId="0" fontId="83" fillId="0" borderId="0"/>
    <xf numFmtId="0" fontId="4" fillId="0" borderId="0"/>
    <xf numFmtId="0" fontId="83"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4" fillId="0" borderId="0"/>
    <xf numFmtId="0" fontId="99" fillId="0" borderId="0"/>
    <xf numFmtId="0" fontId="99" fillId="0" borderId="0"/>
    <xf numFmtId="0" fontId="119" fillId="0" borderId="0"/>
    <xf numFmtId="0" fontId="11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205"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9" fillId="0" borderId="0"/>
    <xf numFmtId="0" fontId="83" fillId="0" borderId="0"/>
    <xf numFmtId="0" fontId="83" fillId="0" borderId="0"/>
    <xf numFmtId="188" fontId="13" fillId="0" borderId="0"/>
    <xf numFmtId="188" fontId="13"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88" fontId="83" fillId="0" borderId="0"/>
    <xf numFmtId="188"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188"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206" fontId="16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11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4" fillId="0" borderId="0"/>
    <xf numFmtId="0" fontId="4"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4"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121" fillId="0" borderId="0"/>
    <xf numFmtId="0" fontId="121"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88" fontId="83" fillId="0" borderId="0"/>
    <xf numFmtId="0" fontId="99" fillId="0" borderId="0"/>
    <xf numFmtId="188" fontId="83" fillId="0" borderId="0"/>
    <xf numFmtId="0" fontId="4"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83" fillId="0" borderId="0"/>
    <xf numFmtId="0" fontId="83" fillId="0" borderId="0"/>
    <xf numFmtId="0" fontId="13"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8" fillId="0" borderId="0"/>
    <xf numFmtId="0" fontId="118" fillId="0" borderId="0"/>
    <xf numFmtId="0" fontId="99" fillId="0" borderId="0"/>
    <xf numFmtId="0" fontId="99"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121" fillId="0" borderId="0"/>
    <xf numFmtId="0" fontId="121" fillId="0" borderId="0"/>
    <xf numFmtId="0" fontId="99" fillId="0" borderId="0"/>
    <xf numFmtId="0" fontId="121"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2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8" fillId="0" borderId="0"/>
    <xf numFmtId="0" fontId="99" fillId="0" borderId="0"/>
    <xf numFmtId="0" fontId="99" fillId="0" borderId="0"/>
    <xf numFmtId="0" fontId="99" fillId="0" borderId="0"/>
    <xf numFmtId="0" fontId="99" fillId="0" borderId="0"/>
    <xf numFmtId="0" fontId="99" fillId="0" borderId="0"/>
    <xf numFmtId="0" fontId="118" fillId="0" borderId="0"/>
    <xf numFmtId="0" fontId="99" fillId="0" borderId="0"/>
    <xf numFmtId="0" fontId="99" fillId="0" borderId="0"/>
    <xf numFmtId="0" fontId="118" fillId="0" borderId="0"/>
    <xf numFmtId="0" fontId="99" fillId="0" borderId="0"/>
    <xf numFmtId="0" fontId="119" fillId="0" borderId="0"/>
    <xf numFmtId="0" fontId="119" fillId="0" borderId="0"/>
    <xf numFmtId="0" fontId="99" fillId="0" borderId="0"/>
    <xf numFmtId="0" fontId="99" fillId="0" borderId="0"/>
    <xf numFmtId="0" fontId="99" fillId="0" borderId="0"/>
    <xf numFmtId="0" fontId="11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3" fillId="0" borderId="0"/>
    <xf numFmtId="0" fontId="83"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64" fillId="68" borderId="44" applyNumberFormat="0" applyFont="0" applyAlignment="0" applyProtection="0"/>
    <xf numFmtId="3" fontId="145" fillId="0" borderId="0" applyNumberFormat="0">
      <alignment horizontal="left"/>
    </xf>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3" fontId="145" fillId="0" borderId="0" applyNumberFormat="0">
      <alignment horizontal="left"/>
    </xf>
    <xf numFmtId="0" fontId="99" fillId="14" borderId="32" applyNumberFormat="0" applyFont="0" applyAlignment="0" applyProtection="0"/>
    <xf numFmtId="3" fontId="145" fillId="0" borderId="0" applyNumberFormat="0">
      <alignment horizontal="left"/>
    </xf>
    <xf numFmtId="3" fontId="145" fillId="0" borderId="0" applyNumberFormat="0">
      <alignment horizontal="left"/>
    </xf>
    <xf numFmtId="3" fontId="145" fillId="0" borderId="0" applyNumberFormat="0">
      <alignment horizontal="left"/>
    </xf>
    <xf numFmtId="0" fontId="120" fillId="14" borderId="32" applyNumberFormat="0" applyFont="0" applyAlignment="0" applyProtection="0"/>
    <xf numFmtId="0" fontId="120" fillId="14" borderId="32" applyNumberFormat="0" applyFont="0" applyAlignment="0" applyProtection="0"/>
    <xf numFmtId="3" fontId="145" fillId="0" borderId="0" applyNumberFormat="0">
      <alignment horizontal="left"/>
    </xf>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120"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83" fillId="68" borderId="44"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3" fontId="145" fillId="0" borderId="0" applyNumberFormat="0">
      <alignment horizontal="left"/>
    </xf>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0" fontId="99" fillId="14" borderId="32" applyNumberFormat="0" applyFont="0" applyAlignment="0" applyProtection="0"/>
    <xf numFmtId="207" fontId="164" fillId="0" borderId="0">
      <alignment horizontal="left"/>
    </xf>
    <xf numFmtId="3" fontId="13" fillId="40" borderId="38">
      <alignment horizontal="right"/>
      <protection locked="0"/>
    </xf>
    <xf numFmtId="3" fontId="130" fillId="0" borderId="0">
      <alignment vertical="top"/>
    </xf>
    <xf numFmtId="3" fontId="130" fillId="0" borderId="0">
      <alignment vertical="top"/>
    </xf>
    <xf numFmtId="0" fontId="165" fillId="0" borderId="59" applyNumberFormat="0" applyFill="0" applyAlignment="0" applyProtection="0"/>
    <xf numFmtId="0" fontId="165" fillId="0" borderId="59" applyNumberFormat="0" applyFill="0" applyAlignment="0" applyProtection="0"/>
    <xf numFmtId="0" fontId="166" fillId="74" borderId="29" applyNumberFormat="0" applyAlignment="0" applyProtection="0"/>
    <xf numFmtId="0" fontId="167" fillId="64" borderId="45"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12"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12"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74" borderId="29" applyNumberFormat="0" applyAlignment="0" applyProtection="0"/>
    <xf numFmtId="0" fontId="166" fillId="12" borderId="29" applyNumberFormat="0" applyAlignment="0" applyProtection="0"/>
    <xf numFmtId="0" fontId="166" fillId="74" borderId="29" applyNumberFormat="0" applyAlignment="0" applyProtection="0"/>
    <xf numFmtId="0" fontId="167" fillId="64" borderId="45" applyNumberFormat="0" applyAlignment="0" applyProtection="0"/>
    <xf numFmtId="0" fontId="167" fillId="64" borderId="45" applyNumberFormat="0" applyAlignment="0" applyProtection="0"/>
    <xf numFmtId="0" fontId="167" fillId="64" borderId="45" applyNumberFormat="0" applyAlignment="0" applyProtection="0"/>
    <xf numFmtId="0" fontId="167" fillId="64" borderId="45" applyNumberFormat="0" applyAlignment="0" applyProtection="0"/>
    <xf numFmtId="0" fontId="167" fillId="64" borderId="45" applyNumberFormat="0" applyAlignment="0" applyProtection="0"/>
    <xf numFmtId="0" fontId="167" fillId="64" borderId="45" applyNumberFormat="0" applyAlignment="0" applyProtection="0"/>
    <xf numFmtId="0" fontId="167" fillId="64" borderId="45" applyNumberFormat="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204" fontId="106"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119" fillId="0" borderId="0" applyFont="0" applyFill="0" applyBorder="0" applyAlignment="0" applyProtection="0"/>
    <xf numFmtId="9" fontId="83" fillId="0" borderId="0" applyFont="0" applyFill="0" applyBorder="0" applyAlignment="0" applyProtection="0"/>
    <xf numFmtId="9" fontId="1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83" fillId="0" borderId="0" applyFont="0" applyFill="0" applyBorder="0" applyAlignment="0" applyProtection="0"/>
    <xf numFmtId="0" fontId="106" fillId="0" borderId="0" applyFill="0" applyBorder="0" applyAlignment="0"/>
    <xf numFmtId="0" fontId="106" fillId="0" borderId="0" applyFill="0" applyBorder="0" applyAlignment="0"/>
    <xf numFmtId="0" fontId="106" fillId="0" borderId="0" applyFill="0" applyBorder="0" applyAlignment="0"/>
    <xf numFmtId="189" fontId="107" fillId="0" borderId="0" applyFill="0" applyBorder="0" applyAlignment="0"/>
    <xf numFmtId="0" fontId="106" fillId="0" borderId="0" applyFill="0" applyBorder="0" applyAlignment="0"/>
    <xf numFmtId="208" fontId="168" fillId="0" borderId="0"/>
    <xf numFmtId="0" fontId="67" fillId="46" borderId="0" applyNumberFormat="0" applyBorder="0" applyAlignment="0" applyProtection="0"/>
    <xf numFmtId="206" fontId="144" fillId="0" borderId="0"/>
    <xf numFmtId="0" fontId="47" fillId="12" borderId="29" applyNumberFormat="0" applyAlignment="0" applyProtection="0"/>
    <xf numFmtId="0" fontId="169" fillId="64" borderId="45" applyNumberFormat="0" applyAlignment="0" applyProtection="0"/>
    <xf numFmtId="0" fontId="161" fillId="72" borderId="0" applyNumberFormat="0" applyBorder="0" applyAlignment="0" applyProtection="0"/>
    <xf numFmtId="3" fontId="13" fillId="39" borderId="38" applyFont="0" applyProtection="0">
      <alignment horizontal="right"/>
    </xf>
    <xf numFmtId="9" fontId="13" fillId="39" borderId="38" applyFont="0" applyProtection="0">
      <alignment horizontal="right"/>
    </xf>
    <xf numFmtId="1" fontId="13" fillId="0" borderId="0" applyFont="0" applyFill="0" applyBorder="0" applyAlignment="0" applyProtection="0"/>
    <xf numFmtId="0" fontId="13" fillId="0" borderId="0"/>
    <xf numFmtId="0" fontId="83" fillId="0" borderId="0"/>
    <xf numFmtId="0" fontId="83" fillId="0" borderId="0"/>
    <xf numFmtId="0" fontId="71" fillId="64" borderId="39" applyNumberFormat="0" applyAlignment="0" applyProtection="0"/>
    <xf numFmtId="0" fontId="71" fillId="64" borderId="39" applyNumberFormat="0" applyAlignment="0" applyProtection="0"/>
    <xf numFmtId="38" fontId="170" fillId="0" borderId="53" applyBorder="0">
      <alignment horizontal="right"/>
      <protection locked="0"/>
    </xf>
    <xf numFmtId="38" fontId="170" fillId="0" borderId="53" applyBorder="0">
      <alignment horizontal="right"/>
      <protection locked="0"/>
    </xf>
    <xf numFmtId="49" fontId="64" fillId="0" borderId="0" applyFill="0" applyBorder="0" applyAlignment="0"/>
    <xf numFmtId="0" fontId="106"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83" fillId="0" borderId="0" applyFill="0" applyBorder="0" applyAlignment="0"/>
    <xf numFmtId="0" fontId="51" fillId="0" borderId="0" applyNumberFormat="0" applyFill="0" applyBorder="0" applyAlignment="0" applyProtection="0"/>
    <xf numFmtId="0" fontId="62" fillId="0" borderId="0" applyNumberFormat="0" applyFill="0" applyBorder="0" applyAlignment="0" applyProtection="0"/>
    <xf numFmtId="0" fontId="52" fillId="0" borderId="0" applyNumberFormat="0" applyFill="0" applyBorder="0" applyAlignment="0" applyProtection="0"/>
    <xf numFmtId="0" fontId="171" fillId="0" borderId="0" applyNumberFormat="0" applyFill="0" applyBorder="0" applyAlignment="0" applyProtection="0"/>
    <xf numFmtId="0" fontId="131" fillId="0" borderId="0" applyFill="0" applyBorder="0" applyAlignment="0">
      <alignment horizontal="right"/>
    </xf>
    <xf numFmtId="0" fontId="172"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4"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4"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40" fillId="0" borderId="25" applyNumberFormat="0" applyFill="0" applyAlignment="0" applyProtection="0"/>
    <xf numFmtId="0" fontId="175" fillId="0" borderId="54" applyNumberFormat="0" applyFill="0" applyAlignment="0" applyProtection="0"/>
    <xf numFmtId="1" fontId="176" fillId="0" borderId="0" applyNumberFormat="0" applyFill="0" applyBorder="0" applyProtection="0">
      <alignment horizontal="centerContinuous" vertical="center"/>
    </xf>
    <xf numFmtId="0" fontId="41" fillId="0" borderId="26" applyNumberFormat="0" applyFill="0" applyAlignment="0" applyProtection="0"/>
    <xf numFmtId="0" fontId="177" fillId="0" borderId="55" applyNumberFormat="0" applyFill="0" applyAlignment="0" applyProtection="0"/>
    <xf numFmtId="0" fontId="42" fillId="0" borderId="27" applyNumberFormat="0" applyFill="0" applyAlignment="0" applyProtection="0"/>
    <xf numFmtId="0" fontId="125" fillId="0" borderId="41" applyNumberFormat="0" applyFill="0" applyAlignment="0" applyProtection="0"/>
    <xf numFmtId="0" fontId="95" fillId="0" borderId="0" applyNumberFormat="0" applyFill="0" applyBorder="0" applyAlignment="0" applyProtection="0"/>
    <xf numFmtId="0" fontId="91" fillId="0" borderId="0" applyNumberFormat="0" applyFill="0" applyBorder="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9" fillId="0" borderId="59"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53" fillId="0" borderId="33"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33"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33"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33"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78" fillId="0" borderId="60" applyNumberFormat="0" applyFill="0" applyAlignment="0" applyProtection="0"/>
    <xf numFmtId="0" fontId="180"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0" fontId="179" fillId="0" borderId="59" applyNumberFormat="0" applyFill="0" applyAlignment="0" applyProtection="0"/>
    <xf numFmtId="207" fontId="164" fillId="0" borderId="0">
      <alignment horizontal="left"/>
    </xf>
    <xf numFmtId="0" fontId="85" fillId="0" borderId="61"/>
    <xf numFmtId="0" fontId="181" fillId="0" borderId="0" applyNumberFormat="0" applyFill="0" applyBorder="0" applyAlignment="0" applyProtection="0"/>
    <xf numFmtId="0" fontId="182"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xf numFmtId="171" fontId="83" fillId="0" borderId="0" applyFont="0" applyFill="0" applyBorder="0" applyAlignment="0" applyProtection="0"/>
    <xf numFmtId="170" fontId="8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9" fontId="13" fillId="0" borderId="0" applyFont="0" applyFill="0" applyBorder="0" applyAlignment="0" applyProtection="0"/>
    <xf numFmtId="0" fontId="40" fillId="0" borderId="25" applyNumberFormat="0" applyFill="0" applyAlignment="0" applyProtection="0"/>
    <xf numFmtId="0" fontId="45" fillId="10" borderId="0" applyNumberFormat="0" applyBorder="0" applyAlignment="0" applyProtection="0"/>
    <xf numFmtId="0" fontId="53" fillId="0" borderId="33" applyNumberFormat="0" applyFill="0" applyAlignment="0" applyProtection="0"/>
    <xf numFmtId="0" fontId="8"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76" fillId="39" borderId="53" applyNumberFormat="0" applyFill="0" applyBorder="0" applyAlignment="0" applyProtection="0">
      <alignment horizontal="left"/>
    </xf>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43" fontId="94" fillId="0" borderId="0" applyFont="0" applyFill="0" applyBorder="0" applyAlignment="0" applyProtection="0"/>
    <xf numFmtId="0" fontId="1" fillId="14" borderId="32" applyNumberFormat="0" applyFont="0" applyAlignment="0" applyProtection="0"/>
    <xf numFmtId="0" fontId="1" fillId="0" borderId="0"/>
    <xf numFmtId="43" fontId="1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91"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1" fontId="1" fillId="0" borderId="0" applyFont="0" applyFill="0" applyBorder="0" applyAlignment="0" applyProtection="0"/>
    <xf numFmtId="43" fontId="83" fillId="0" borderId="0" applyFont="0" applyFill="0" applyBorder="0" applyAlignment="0" applyProtection="0"/>
    <xf numFmtId="194" fontId="1" fillId="0" borderId="0" applyFont="0" applyFill="0" applyBorder="0" applyAlignment="0" applyProtection="0"/>
    <xf numFmtId="19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0" fontId="1" fillId="14"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13" fillId="0" borderId="0"/>
    <xf numFmtId="0" fontId="95" fillId="0" borderId="0" applyNumberFormat="0" applyFill="0" applyBorder="0" applyAlignment="0" applyProtection="0"/>
    <xf numFmtId="0" fontId="13" fillId="0" borderId="0"/>
    <xf numFmtId="0" fontId="1" fillId="14" borderId="32" applyNumberFormat="0" applyFont="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1" fillId="0" borderId="0"/>
    <xf numFmtId="0" fontId="13" fillId="0" borderId="0">
      <alignment vertical="center"/>
    </xf>
    <xf numFmtId="0" fontId="77" fillId="0" borderId="0" applyNumberFormat="0" applyFill="0" applyBorder="0" applyAlignment="0" applyProtection="0"/>
    <xf numFmtId="0" fontId="76" fillId="39" borderId="53" applyNumberFormat="0" applyFill="0" applyBorder="0" applyAlignment="0" applyProtection="0">
      <alignment horizontal="left"/>
    </xf>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206">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top"/>
    </xf>
    <xf numFmtId="0" fontId="9" fillId="0" borderId="0" xfId="0" applyFont="1" applyFill="1" applyBorder="1" applyAlignment="1">
      <alignment horizontal="right" wrapText="1"/>
    </xf>
    <xf numFmtId="0" fontId="9" fillId="0" borderId="7" xfId="0" applyFont="1" applyFill="1" applyBorder="1" applyAlignment="1">
      <alignment horizontal="left" wrapText="1"/>
    </xf>
    <xf numFmtId="0" fontId="9" fillId="0" borderId="0" xfId="1" applyFont="1" applyFill="1" applyBorder="1" applyAlignment="1">
      <alignment horizontal="left"/>
    </xf>
    <xf numFmtId="0" fontId="9" fillId="0" borderId="21" xfId="1" applyFont="1" applyFill="1" applyBorder="1" applyAlignment="1">
      <alignment horizontal="right" wrapText="1"/>
    </xf>
    <xf numFmtId="0" fontId="9" fillId="0" borderId="0" xfId="0" applyFont="1" applyFill="1" applyBorder="1" applyAlignment="1">
      <alignment horizontal="left" vertical="top" wrapText="1"/>
    </xf>
    <xf numFmtId="0" fontId="9" fillId="0" borderId="0" xfId="1" applyFont="1" applyFill="1" applyBorder="1" applyAlignment="1">
      <alignment horizontal="left" vertical="center"/>
    </xf>
    <xf numFmtId="0" fontId="9" fillId="0" borderId="5" xfId="1" applyFont="1" applyFill="1" applyBorder="1" applyAlignment="1">
      <alignment horizontal="right" wrapText="1"/>
    </xf>
    <xf numFmtId="0" fontId="9" fillId="0" borderId="2" xfId="0" applyFont="1" applyFill="1" applyBorder="1" applyAlignment="1">
      <alignment horizontal="left" vertical="top" wrapText="1"/>
    </xf>
    <xf numFmtId="0" fontId="9" fillId="0" borderId="0" xfId="1" applyFont="1" applyFill="1" applyBorder="1" applyAlignment="1">
      <alignment horizontal="left" vertical="center" wrapText="1"/>
    </xf>
    <xf numFmtId="0" fontId="21" fillId="0" borderId="2" xfId="0" applyFont="1" applyFill="1" applyBorder="1" applyAlignment="1">
      <alignment horizontal="left" vertical="top" wrapText="1"/>
    </xf>
    <xf numFmtId="0" fontId="10" fillId="0" borderId="22" xfId="0" applyFont="1" applyFill="1" applyBorder="1" applyAlignment="1">
      <alignment horizontal="left" vertical="top" wrapText="1"/>
    </xf>
    <xf numFmtId="0" fontId="21" fillId="0" borderId="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3" borderId="0" xfId="0" applyFont="1" applyFill="1" applyBorder="1" applyAlignment="1">
      <alignment horizontal="left" vertical="top" wrapText="1"/>
    </xf>
    <xf numFmtId="0" fontId="21" fillId="0" borderId="8" xfId="0" applyFont="1" applyFill="1" applyBorder="1" applyAlignment="1">
      <alignment horizontal="left" vertical="top" wrapText="1"/>
    </xf>
    <xf numFmtId="164" fontId="18" fillId="0" borderId="1" xfId="0" applyNumberFormat="1" applyFont="1" applyFill="1" applyBorder="1" applyAlignment="1">
      <alignment horizontal="right" vertical="top" shrinkToFit="1"/>
    </xf>
    <xf numFmtId="0" fontId="21" fillId="0" borderId="2" xfId="0" applyFont="1" applyFill="1" applyBorder="1" applyAlignment="1">
      <alignment horizontal="left" vertical="top" wrapText="1" indent="1"/>
    </xf>
    <xf numFmtId="0" fontId="21" fillId="0" borderId="5" xfId="0" applyFont="1" applyFill="1" applyBorder="1" applyAlignment="1">
      <alignment horizontal="left" vertical="top" wrapText="1" indent="1"/>
    </xf>
    <xf numFmtId="0" fontId="10" fillId="5"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22" fillId="0" borderId="14" xfId="0" applyFont="1" applyFill="1" applyBorder="1" applyAlignment="1">
      <alignment horizontal="left" vertical="top" wrapText="1"/>
    </xf>
    <xf numFmtId="0" fontId="18" fillId="0" borderId="0" xfId="0" applyFont="1" applyFill="1" applyBorder="1" applyAlignment="1">
      <alignment horizontal="right" vertical="top" wrapText="1"/>
    </xf>
    <xf numFmtId="0" fontId="10" fillId="0" borderId="5" xfId="0" applyFont="1" applyFill="1" applyBorder="1" applyAlignment="1">
      <alignment horizontal="left" vertical="top" wrapText="1"/>
    </xf>
    <xf numFmtId="0" fontId="10" fillId="0" borderId="16"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3" borderId="10" xfId="0" applyFont="1" applyFill="1" applyBorder="1" applyAlignment="1">
      <alignment horizontal="left" vertical="top" wrapText="1"/>
    </xf>
    <xf numFmtId="0" fontId="21" fillId="0" borderId="12" xfId="0" applyFont="1" applyFill="1" applyBorder="1" applyAlignment="1">
      <alignment horizontal="left" vertical="top" wrapText="1"/>
    </xf>
    <xf numFmtId="3" fontId="11" fillId="3" borderId="10" xfId="1" applyNumberFormat="1" applyFont="1" applyFill="1" applyBorder="1" applyAlignment="1">
      <alignment horizontal="right" vertical="center" shrinkToFit="1"/>
    </xf>
    <xf numFmtId="0" fontId="21" fillId="0" borderId="14" xfId="1" applyFont="1" applyFill="1" applyBorder="1" applyAlignment="1">
      <alignment horizontal="left" vertical="center" wrapText="1"/>
    </xf>
    <xf numFmtId="0" fontId="21" fillId="0" borderId="2" xfId="1" applyFont="1" applyFill="1" applyBorder="1" applyAlignment="1">
      <alignment horizontal="left" vertical="center" wrapText="1"/>
    </xf>
    <xf numFmtId="1" fontId="11" fillId="3" borderId="10" xfId="1" applyNumberFormat="1" applyFont="1" applyFill="1" applyBorder="1" applyAlignment="1">
      <alignment horizontal="right" vertical="center" shrinkToFit="1"/>
    </xf>
    <xf numFmtId="0" fontId="10" fillId="0" borderId="21" xfId="1" applyFont="1" applyFill="1" applyBorder="1" applyAlignment="1">
      <alignment horizontal="right" wrapText="1"/>
    </xf>
    <xf numFmtId="3" fontId="11" fillId="3" borderId="15" xfId="1" applyNumberFormat="1" applyFont="1" applyFill="1" applyBorder="1" applyAlignment="1">
      <alignment horizontal="right" vertical="center" shrinkToFit="1"/>
    </xf>
    <xf numFmtId="0" fontId="21" fillId="0" borderId="6" xfId="1" applyFont="1" applyFill="1" applyBorder="1" applyAlignment="1">
      <alignment horizontal="left" vertical="center" wrapText="1"/>
    </xf>
    <xf numFmtId="0" fontId="22" fillId="0" borderId="2" xfId="0" applyFont="1" applyFill="1" applyBorder="1" applyAlignment="1">
      <alignment horizontal="left" vertical="top" wrapText="1"/>
    </xf>
    <xf numFmtId="0" fontId="9" fillId="6" borderId="0" xfId="0" applyFont="1" applyFill="1" applyBorder="1" applyAlignment="1">
      <alignment horizontal="left" vertical="top" wrapText="1"/>
    </xf>
    <xf numFmtId="0" fontId="10" fillId="0" borderId="5" xfId="1" applyFont="1" applyFill="1" applyBorder="1" applyAlignment="1">
      <alignment horizontal="left" wrapText="1"/>
    </xf>
    <xf numFmtId="0" fontId="10" fillId="0" borderId="5" xfId="1" applyFont="1" applyFill="1" applyBorder="1" applyAlignment="1">
      <alignment horizontal="right" wrapText="1"/>
    </xf>
    <xf numFmtId="0" fontId="21" fillId="0" borderId="9" xfId="1" applyFont="1" applyFill="1" applyBorder="1" applyAlignment="1">
      <alignment horizontal="left" vertical="center" wrapText="1"/>
    </xf>
    <xf numFmtId="0" fontId="10" fillId="0" borderId="21" xfId="1" applyFont="1" applyFill="1" applyBorder="1" applyAlignment="1">
      <alignment horizontal="right" vertical="center" wrapText="1"/>
    </xf>
    <xf numFmtId="0" fontId="30" fillId="0" borderId="0" xfId="9" applyFont="1"/>
    <xf numFmtId="0" fontId="19" fillId="0" borderId="0" xfId="9" applyFont="1" applyAlignment="1">
      <alignment vertical="top"/>
    </xf>
    <xf numFmtId="0" fontId="31" fillId="0" borderId="0" xfId="9" applyFont="1" applyAlignment="1">
      <alignment horizontal="left" vertical="top" wrapText="1"/>
    </xf>
    <xf numFmtId="0" fontId="32" fillId="0" borderId="0" xfId="9" applyFont="1" applyAlignment="1">
      <alignment vertical="top"/>
    </xf>
    <xf numFmtId="0" fontId="33" fillId="0" borderId="0" xfId="9" applyFont="1" applyAlignment="1">
      <alignment vertical="top"/>
    </xf>
    <xf numFmtId="0" fontId="27" fillId="0" borderId="0" xfId="0" applyFont="1" applyFill="1" applyBorder="1" applyAlignment="1">
      <alignment horizontal="left" vertical="top"/>
    </xf>
    <xf numFmtId="0" fontId="10" fillId="0" borderId="21" xfId="1" applyFont="1" applyFill="1" applyBorder="1" applyAlignment="1">
      <alignment horizontal="right" vertical="center" wrapText="1"/>
    </xf>
    <xf numFmtId="0" fontId="11" fillId="3" borderId="10" xfId="1" applyFont="1" applyFill="1" applyBorder="1" applyAlignment="1">
      <alignment horizontal="left" vertical="center" wrapText="1"/>
    </xf>
    <xf numFmtId="0" fontId="11" fillId="3" borderId="15" xfId="1" applyFont="1" applyFill="1" applyBorder="1" applyAlignment="1">
      <alignment horizontal="left" vertical="center" wrapText="1"/>
    </xf>
    <xf numFmtId="0" fontId="10" fillId="0" borderId="21" xfId="1" applyFont="1" applyFill="1" applyBorder="1" applyAlignment="1">
      <alignment vertical="center" wrapText="1"/>
    </xf>
    <xf numFmtId="0" fontId="16" fillId="0" borderId="2" xfId="0" applyFont="1" applyFill="1" applyBorder="1" applyAlignment="1">
      <alignment horizontal="left" vertical="top" wrapText="1" indent="1"/>
    </xf>
    <xf numFmtId="0" fontId="16" fillId="0" borderId="3" xfId="0" applyFont="1" applyFill="1" applyBorder="1" applyAlignment="1">
      <alignment horizontal="left" vertical="top" wrapText="1" indent="1"/>
    </xf>
    <xf numFmtId="0" fontId="16" fillId="0" borderId="5" xfId="0" applyFont="1" applyFill="1" applyBorder="1" applyAlignment="1">
      <alignment horizontal="left" vertical="top" wrapText="1" indent="1"/>
    </xf>
    <xf numFmtId="166" fontId="16" fillId="0" borderId="13" xfId="0" applyNumberFormat="1" applyFont="1" applyFill="1" applyBorder="1" applyAlignment="1">
      <alignment horizontal="right" vertical="top" shrinkToFit="1"/>
    </xf>
    <xf numFmtId="166" fontId="16" fillId="0" borderId="2" xfId="0" applyNumberFormat="1" applyFont="1" applyFill="1" applyBorder="1" applyAlignment="1">
      <alignment horizontal="right" vertical="top" shrinkToFit="1"/>
    </xf>
    <xf numFmtId="166" fontId="16" fillId="0" borderId="3" xfId="0" applyNumberFormat="1" applyFont="1" applyFill="1" applyBorder="1" applyAlignment="1">
      <alignment horizontal="right" vertical="top" shrinkToFit="1"/>
    </xf>
    <xf numFmtId="166" fontId="18" fillId="0" borderId="4" xfId="0" applyNumberFormat="1" applyFont="1" applyFill="1" applyBorder="1" applyAlignment="1">
      <alignment horizontal="right" vertical="top" shrinkToFit="1"/>
    </xf>
    <xf numFmtId="166" fontId="16" fillId="0" borderId="5" xfId="0" applyNumberFormat="1" applyFont="1" applyFill="1" applyBorder="1" applyAlignment="1">
      <alignment horizontal="right" vertical="top" shrinkToFit="1"/>
    </xf>
    <xf numFmtId="166" fontId="18" fillId="5" borderId="0" xfId="0" applyNumberFormat="1" applyFont="1" applyFill="1" applyBorder="1" applyAlignment="1">
      <alignment horizontal="right" vertical="top" shrinkToFit="1"/>
    </xf>
    <xf numFmtId="166" fontId="16" fillId="0" borderId="5" xfId="0" applyNumberFormat="1" applyFont="1" applyFill="1" applyBorder="1" applyAlignment="1">
      <alignment horizontal="right" vertical="center" shrinkToFit="1"/>
    </xf>
    <xf numFmtId="166" fontId="16" fillId="0" borderId="1" xfId="0" applyNumberFormat="1" applyFont="1" applyFill="1" applyBorder="1" applyAlignment="1">
      <alignment horizontal="right" vertical="top" shrinkToFit="1"/>
    </xf>
    <xf numFmtId="166" fontId="11" fillId="4" borderId="0" xfId="0" applyNumberFormat="1" applyFont="1" applyFill="1" applyBorder="1" applyAlignment="1">
      <alignment horizontal="right" vertical="top" shrinkToFit="1"/>
    </xf>
    <xf numFmtId="166" fontId="22" fillId="0" borderId="2" xfId="0" applyNumberFormat="1" applyFont="1" applyFill="1" applyBorder="1" applyAlignment="1">
      <alignment horizontal="right" vertical="top" shrinkToFit="1"/>
    </xf>
    <xf numFmtId="166" fontId="18" fillId="0" borderId="0" xfId="0" applyNumberFormat="1" applyFont="1" applyFill="1" applyBorder="1" applyAlignment="1">
      <alignment horizontal="right" vertical="top" shrinkToFit="1"/>
    </xf>
    <xf numFmtId="166" fontId="11" fillId="4" borderId="10" xfId="0" applyNumberFormat="1" applyFont="1" applyFill="1" applyBorder="1" applyAlignment="1">
      <alignment horizontal="right" vertical="top" shrinkToFit="1"/>
    </xf>
    <xf numFmtId="166" fontId="11" fillId="3" borderId="11" xfId="0" applyNumberFormat="1" applyFont="1" applyFill="1" applyBorder="1" applyAlignment="1">
      <alignment horizontal="right" vertical="top" shrinkToFit="1"/>
    </xf>
    <xf numFmtId="0" fontId="16" fillId="0" borderId="13" xfId="0" applyFont="1" applyFill="1" applyBorder="1" applyAlignment="1">
      <alignment horizontal="left" vertical="top" wrapText="1" indent="1"/>
    </xf>
    <xf numFmtId="0" fontId="16" fillId="0" borderId="5" xfId="0" applyFont="1" applyFill="1" applyBorder="1" applyAlignment="1">
      <alignment horizontal="left" vertical="center" wrapText="1" indent="1"/>
    </xf>
    <xf numFmtId="0" fontId="16" fillId="0" borderId="1" xfId="0" applyFont="1" applyFill="1" applyBorder="1" applyAlignment="1">
      <alignment horizontal="left" vertical="top" wrapText="1" indent="1"/>
    </xf>
    <xf numFmtId="166" fontId="21" fillId="0" borderId="2" xfId="0" applyNumberFormat="1" applyFont="1" applyFill="1" applyBorder="1" applyAlignment="1">
      <alignment horizontal="right" vertical="top" wrapText="1"/>
    </xf>
    <xf numFmtId="0" fontId="9" fillId="0" borderId="6" xfId="0" applyFont="1" applyFill="1" applyBorder="1" applyAlignment="1">
      <alignment vertical="top" wrapText="1"/>
    </xf>
    <xf numFmtId="166" fontId="20" fillId="0" borderId="16" xfId="0" applyNumberFormat="1" applyFont="1" applyFill="1" applyBorder="1" applyAlignment="1">
      <alignment horizontal="right" vertical="top" shrinkToFit="1"/>
    </xf>
    <xf numFmtId="166" fontId="22" fillId="0" borderId="9" xfId="0" applyNumberFormat="1" applyFont="1" applyFill="1" applyBorder="1" applyAlignment="1">
      <alignment horizontal="right" vertical="top" shrinkToFit="1"/>
    </xf>
    <xf numFmtId="166" fontId="22" fillId="0" borderId="17" xfId="0" applyNumberFormat="1" applyFont="1" applyFill="1" applyBorder="1" applyAlignment="1">
      <alignment horizontal="right" vertical="top" shrinkToFit="1"/>
    </xf>
    <xf numFmtId="166" fontId="20" fillId="0" borderId="18" xfId="0" applyNumberFormat="1" applyFont="1" applyFill="1" applyBorder="1" applyAlignment="1">
      <alignment horizontal="right" vertical="top" shrinkToFit="1"/>
    </xf>
    <xf numFmtId="166" fontId="21" fillId="0" borderId="2" xfId="0" applyNumberFormat="1" applyFont="1" applyFill="1" applyBorder="1" applyAlignment="1">
      <alignment horizontal="left" vertical="top" wrapText="1"/>
    </xf>
    <xf numFmtId="166" fontId="9" fillId="0" borderId="6" xfId="0" applyNumberFormat="1" applyFont="1" applyFill="1" applyBorder="1" applyAlignment="1">
      <alignment vertical="top" wrapText="1"/>
    </xf>
    <xf numFmtId="166" fontId="18" fillId="0" borderId="19" xfId="0" applyNumberFormat="1" applyFont="1" applyFill="1" applyBorder="1" applyAlignment="1">
      <alignment horizontal="right" vertical="top" shrinkToFit="1"/>
    </xf>
    <xf numFmtId="166" fontId="11" fillId="4" borderId="14" xfId="0" applyNumberFormat="1" applyFont="1" applyFill="1" applyBorder="1" applyAlignment="1">
      <alignment horizontal="right" vertical="top" shrinkToFit="1"/>
    </xf>
    <xf numFmtId="166" fontId="10" fillId="0" borderId="20" xfId="0" applyNumberFormat="1" applyFont="1" applyFill="1" applyBorder="1" applyAlignment="1">
      <alignment horizontal="right" vertical="top" wrapText="1"/>
    </xf>
    <xf numFmtId="166" fontId="20" fillId="0" borderId="20" xfId="0" applyNumberFormat="1" applyFont="1" applyFill="1" applyBorder="1" applyAlignment="1">
      <alignment horizontal="right" vertical="top" shrinkToFit="1"/>
    </xf>
    <xf numFmtId="166" fontId="18" fillId="0" borderId="22" xfId="0" applyNumberFormat="1" applyFont="1" applyFill="1" applyBorder="1" applyAlignment="1">
      <alignment horizontal="right" vertical="top" shrinkToFit="1"/>
    </xf>
    <xf numFmtId="166" fontId="22" fillId="0" borderId="8" xfId="0" applyNumberFormat="1" applyFont="1" applyFill="1" applyBorder="1" applyAlignment="1">
      <alignment horizontal="right" vertical="center" shrinkToFit="1"/>
    </xf>
    <xf numFmtId="166" fontId="22" fillId="0" borderId="2" xfId="0" applyNumberFormat="1" applyFont="1" applyFill="1" applyBorder="1" applyAlignment="1">
      <alignment horizontal="right" vertical="center" shrinkToFit="1"/>
    </xf>
    <xf numFmtId="166" fontId="22" fillId="0" borderId="6" xfId="0" applyNumberFormat="1" applyFont="1" applyFill="1" applyBorder="1" applyAlignment="1">
      <alignment horizontal="right" vertical="center" shrinkToFit="1"/>
    </xf>
    <xf numFmtId="166" fontId="11" fillId="3" borderId="10" xfId="0" applyNumberFormat="1" applyFont="1" applyFill="1" applyBorder="1" applyAlignment="1">
      <alignment horizontal="right" vertical="center" shrinkToFit="1"/>
    </xf>
    <xf numFmtId="166" fontId="22" fillId="0" borderId="12" xfId="0" applyNumberFormat="1" applyFont="1" applyFill="1" applyBorder="1" applyAlignment="1">
      <alignment horizontal="right" vertical="center" shrinkToFit="1"/>
    </xf>
    <xf numFmtId="166" fontId="18" fillId="5" borderId="0" xfId="0" applyNumberFormat="1" applyFont="1" applyFill="1" applyBorder="1" applyAlignment="1">
      <alignment horizontal="right" vertical="center" shrinkToFit="1"/>
    </xf>
    <xf numFmtId="166" fontId="9" fillId="0" borderId="0" xfId="0" applyNumberFormat="1" applyFont="1" applyFill="1" applyBorder="1" applyAlignment="1">
      <alignment horizontal="left" vertical="top"/>
    </xf>
    <xf numFmtId="0" fontId="27" fillId="0" borderId="2" xfId="0" applyFont="1" applyFill="1" applyBorder="1" applyAlignment="1">
      <alignment horizontal="left" vertical="top" wrapText="1"/>
    </xf>
    <xf numFmtId="167" fontId="22" fillId="0" borderId="14" xfId="0" applyNumberFormat="1" applyFont="1" applyFill="1" applyBorder="1" applyAlignment="1">
      <alignment horizontal="right" vertical="top" shrinkToFit="1"/>
    </xf>
    <xf numFmtId="167" fontId="22" fillId="0" borderId="2" xfId="0" applyNumberFormat="1" applyFont="1" applyFill="1" applyBorder="1" applyAlignment="1">
      <alignment horizontal="right" vertical="top" shrinkToFit="1"/>
    </xf>
    <xf numFmtId="167" fontId="11" fillId="3" borderId="10" xfId="0" applyNumberFormat="1" applyFont="1" applyFill="1" applyBorder="1" applyAlignment="1">
      <alignment horizontal="right" vertical="center" shrinkToFit="1"/>
    </xf>
    <xf numFmtId="166" fontId="22" fillId="0" borderId="2" xfId="1" applyNumberFormat="1" applyFont="1" applyFill="1" applyBorder="1" applyAlignment="1">
      <alignment horizontal="right" vertical="center" shrinkToFit="1"/>
    </xf>
    <xf numFmtId="0" fontId="21" fillId="0" borderId="5" xfId="1" applyFont="1" applyFill="1" applyBorder="1" applyAlignment="1">
      <alignment horizontal="left" vertical="center" wrapText="1"/>
    </xf>
    <xf numFmtId="0" fontId="24" fillId="3" borderId="15" xfId="1" applyFont="1" applyFill="1" applyBorder="1" applyAlignment="1">
      <alignment horizontal="left" vertical="center" wrapText="1"/>
    </xf>
    <xf numFmtId="0" fontId="183" fillId="0" borderId="0" xfId="0" applyFont="1" applyFill="1" applyBorder="1" applyAlignment="1">
      <alignment horizontal="left" vertical="top" wrapText="1"/>
    </xf>
    <xf numFmtId="3" fontId="9" fillId="0" borderId="0" xfId="1" applyNumberFormat="1" applyFont="1" applyFill="1" applyBorder="1" applyAlignment="1">
      <alignment horizontal="left" vertical="center"/>
    </xf>
    <xf numFmtId="9" fontId="9" fillId="0" borderId="0" xfId="11" applyFont="1" applyFill="1" applyBorder="1" applyAlignment="1">
      <alignment horizontal="left" vertical="top"/>
    </xf>
    <xf numFmtId="164" fontId="185" fillId="0" borderId="62" xfId="0" applyNumberFormat="1" applyFont="1" applyFill="1" applyBorder="1" applyAlignment="1">
      <alignment horizontal="left" wrapText="1" shrinkToFit="1"/>
    </xf>
    <xf numFmtId="209" fontId="185" fillId="0" borderId="62" xfId="0" applyNumberFormat="1" applyFont="1" applyFill="1" applyBorder="1" applyAlignment="1">
      <alignment horizontal="right" shrinkToFit="1"/>
    </xf>
    <xf numFmtId="0" fontId="31" fillId="0" borderId="0" xfId="0" applyFont="1" applyFill="1" applyBorder="1" applyAlignment="1">
      <alignment horizontal="left" vertical="center" wrapText="1"/>
    </xf>
    <xf numFmtId="166" fontId="31" fillId="0" borderId="0" xfId="0" applyNumberFormat="1" applyFont="1" applyFill="1" applyBorder="1" applyAlignment="1">
      <alignment horizontal="right" vertical="center" shrinkToFit="1"/>
    </xf>
    <xf numFmtId="166" fontId="31" fillId="0" borderId="0" xfId="7235" applyNumberFormat="1" applyFont="1" applyFill="1" applyBorder="1" applyAlignment="1">
      <alignment horizontal="right" vertical="center" wrapText="1" shrinkToFit="1"/>
    </xf>
    <xf numFmtId="0" fontId="31" fillId="0" borderId="63" xfId="0" applyFont="1" applyFill="1" applyBorder="1" applyAlignment="1">
      <alignment horizontal="left" vertical="center" wrapText="1"/>
    </xf>
    <xf numFmtId="166" fontId="31" fillId="0" borderId="63" xfId="0" applyNumberFormat="1" applyFont="1" applyFill="1" applyBorder="1" applyAlignment="1">
      <alignment horizontal="right" vertical="center" shrinkToFit="1"/>
    </xf>
    <xf numFmtId="166" fontId="31" fillId="0" borderId="63" xfId="7235" applyNumberFormat="1" applyFont="1" applyFill="1" applyBorder="1" applyAlignment="1">
      <alignment horizontal="right" vertical="center" wrapText="1" shrinkToFit="1"/>
    </xf>
    <xf numFmtId="0" fontId="31" fillId="0" borderId="64" xfId="0" applyFont="1" applyFill="1" applyBorder="1" applyAlignment="1">
      <alignment horizontal="left" vertical="center" wrapText="1"/>
    </xf>
    <xf numFmtId="166" fontId="31" fillId="0" borderId="64" xfId="0" applyNumberFormat="1" applyFont="1" applyFill="1" applyBorder="1" applyAlignment="1">
      <alignment horizontal="right" vertical="center" shrinkToFit="1"/>
    </xf>
    <xf numFmtId="166" fontId="31" fillId="0" borderId="64" xfId="7235" applyNumberFormat="1" applyFont="1" applyFill="1" applyBorder="1" applyAlignment="1">
      <alignment horizontal="right" vertical="center" wrapText="1" shrinkToFit="1"/>
    </xf>
    <xf numFmtId="0" fontId="19" fillId="0" borderId="62" xfId="0" applyFont="1" applyFill="1" applyBorder="1" applyAlignment="1">
      <alignment horizontal="left" vertical="center" wrapText="1"/>
    </xf>
    <xf numFmtId="166" fontId="186" fillId="0" borderId="62" xfId="0" applyNumberFormat="1" applyFont="1" applyFill="1" applyBorder="1" applyAlignment="1">
      <alignment horizontal="right" vertical="center" shrinkToFit="1"/>
    </xf>
    <xf numFmtId="166" fontId="186" fillId="0" borderId="62" xfId="7235" applyNumberFormat="1" applyFont="1" applyFill="1" applyBorder="1" applyAlignment="1">
      <alignment horizontal="right" vertical="center" wrapText="1" shrinkToFit="1"/>
    </xf>
    <xf numFmtId="0" fontId="31" fillId="0" borderId="65" xfId="0" applyFont="1" applyFill="1" applyBorder="1" applyAlignment="1">
      <alignment horizontal="left" vertical="center" wrapText="1"/>
    </xf>
    <xf numFmtId="166" fontId="31" fillId="0" borderId="65" xfId="0" applyNumberFormat="1" applyFont="1" applyFill="1" applyBorder="1" applyAlignment="1">
      <alignment horizontal="right" vertical="center" shrinkToFit="1"/>
    </xf>
    <xf numFmtId="166" fontId="31" fillId="0" borderId="65" xfId="7235" applyNumberFormat="1" applyFont="1" applyFill="1" applyBorder="1" applyAlignment="1">
      <alignment horizontal="right" vertical="center" wrapText="1" shrinkToFit="1"/>
    </xf>
    <xf numFmtId="0" fontId="19" fillId="0" borderId="66" xfId="0" applyFont="1" applyFill="1" applyBorder="1" applyAlignment="1">
      <alignment horizontal="left" vertical="center" wrapText="1"/>
    </xf>
    <xf numFmtId="166" fontId="186" fillId="0" borderId="66" xfId="0" applyNumberFormat="1" applyFont="1" applyFill="1" applyBorder="1" applyAlignment="1">
      <alignment horizontal="right" vertical="center" shrinkToFit="1"/>
    </xf>
    <xf numFmtId="166" fontId="186" fillId="0" borderId="66" xfId="7235" applyNumberFormat="1" applyFont="1" applyFill="1" applyBorder="1" applyAlignment="1">
      <alignment horizontal="right" vertical="center" shrinkToFit="1"/>
    </xf>
    <xf numFmtId="167" fontId="31" fillId="0" borderId="65" xfId="11" applyNumberFormat="1" applyFont="1" applyFill="1" applyBorder="1" applyAlignment="1">
      <alignment horizontal="right" vertical="center" shrinkToFit="1"/>
    </xf>
    <xf numFmtId="167" fontId="31" fillId="0" borderId="0" xfId="11" applyNumberFormat="1" applyFont="1" applyFill="1" applyBorder="1" applyAlignment="1">
      <alignment horizontal="right" vertical="center" shrinkToFit="1"/>
    </xf>
    <xf numFmtId="167" fontId="31" fillId="0" borderId="65" xfId="8975" applyNumberFormat="1" applyFont="1" applyFill="1" applyBorder="1" applyAlignment="1">
      <alignment horizontal="right" vertical="center" wrapText="1" shrinkToFit="1"/>
    </xf>
    <xf numFmtId="167" fontId="31" fillId="0" borderId="63" xfId="11" applyNumberFormat="1" applyFont="1" applyFill="1" applyBorder="1" applyAlignment="1">
      <alignment horizontal="right" vertical="center" shrinkToFit="1"/>
    </xf>
    <xf numFmtId="167" fontId="31" fillId="0" borderId="63" xfId="8975" applyNumberFormat="1" applyFont="1" applyFill="1" applyBorder="1" applyAlignment="1">
      <alignment horizontal="right" vertical="center" wrapText="1" shrinkToFit="1"/>
    </xf>
    <xf numFmtId="167" fontId="31" fillId="0" borderId="64" xfId="11" applyNumberFormat="1" applyFont="1" applyFill="1" applyBorder="1" applyAlignment="1">
      <alignment horizontal="right" vertical="center" shrinkToFit="1"/>
    </xf>
    <xf numFmtId="167" fontId="31" fillId="0" borderId="64" xfId="8975" applyNumberFormat="1" applyFont="1" applyFill="1" applyBorder="1" applyAlignment="1">
      <alignment horizontal="right" vertical="center" wrapText="1" shrinkToFit="1"/>
    </xf>
    <xf numFmtId="166" fontId="186" fillId="0" borderId="66" xfId="7235" applyNumberFormat="1" applyFont="1" applyFill="1" applyBorder="1" applyAlignment="1">
      <alignment horizontal="right" vertical="center" wrapText="1" shrinkToFit="1"/>
    </xf>
    <xf numFmtId="167" fontId="31" fillId="0" borderId="0" xfId="8975" applyNumberFormat="1" applyFont="1" applyFill="1" applyBorder="1" applyAlignment="1">
      <alignment horizontal="right" vertical="center" wrapText="1" shrinkToFit="1"/>
    </xf>
    <xf numFmtId="0" fontId="10" fillId="0" borderId="0" xfId="1" applyFont="1" applyFill="1" applyBorder="1" applyAlignment="1">
      <alignment vertical="center" wrapText="1"/>
    </xf>
    <xf numFmtId="0" fontId="10" fillId="0" borderId="0" xfId="1" applyFont="1" applyFill="1" applyBorder="1" applyAlignment="1">
      <alignment horizontal="left" wrapText="1"/>
    </xf>
    <xf numFmtId="0" fontId="9" fillId="0" borderId="0" xfId="1" applyFont="1" applyFill="1" applyBorder="1" applyAlignment="1">
      <alignment horizontal="left" wrapText="1"/>
    </xf>
    <xf numFmtId="166" fontId="11" fillId="3" borderId="15" xfId="1" applyNumberFormat="1" applyFont="1" applyFill="1" applyBorder="1" applyAlignment="1">
      <alignment horizontal="right" vertical="center" shrinkToFit="1"/>
    </xf>
    <xf numFmtId="166" fontId="22" fillId="0" borderId="9" xfId="1" applyNumberFormat="1" applyFont="1" applyFill="1" applyBorder="1" applyAlignment="1">
      <alignment horizontal="right" vertical="center" shrinkToFit="1"/>
    </xf>
    <xf numFmtId="166" fontId="22" fillId="0" borderId="23" xfId="1" applyNumberFormat="1" applyFont="1" applyFill="1" applyBorder="1" applyAlignment="1">
      <alignment horizontal="right" vertical="center" shrinkToFit="1"/>
    </xf>
    <xf numFmtId="166" fontId="22" fillId="0" borderId="24" xfId="1" applyNumberFormat="1" applyFont="1" applyFill="1" applyBorder="1" applyAlignment="1">
      <alignment horizontal="right" vertical="center" shrinkToFit="1"/>
    </xf>
    <xf numFmtId="166" fontId="22" fillId="0" borderId="0" xfId="1" applyNumberFormat="1" applyFont="1" applyFill="1" applyBorder="1" applyAlignment="1">
      <alignment horizontal="right" vertical="center" shrinkToFit="1"/>
    </xf>
    <xf numFmtId="209" fontId="19" fillId="0" borderId="62" xfId="0" applyNumberFormat="1" applyFont="1" applyFill="1" applyBorder="1" applyAlignment="1">
      <alignment horizontal="right" shrinkToFit="1"/>
    </xf>
    <xf numFmtId="0" fontId="21" fillId="0" borderId="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0" borderId="12" xfId="0" applyFont="1" applyFill="1" applyBorder="1" applyAlignment="1">
      <alignment horizontal="left" vertical="center" wrapText="1"/>
    </xf>
    <xf numFmtId="166" fontId="22" fillId="0" borderId="3" xfId="0" applyNumberFormat="1" applyFont="1" applyFill="1" applyBorder="1" applyAlignment="1">
      <alignment horizontal="right" vertical="center" shrinkToFit="1"/>
    </xf>
    <xf numFmtId="166" fontId="18" fillId="0" borderId="4" xfId="0" applyNumberFormat="1" applyFont="1" applyFill="1" applyBorder="1" applyAlignment="1">
      <alignment horizontal="right" vertical="center" shrinkToFit="1"/>
    </xf>
    <xf numFmtId="166" fontId="22" fillId="0" borderId="5" xfId="0" applyNumberFormat="1" applyFont="1" applyFill="1" applyBorder="1" applyAlignment="1">
      <alignment horizontal="right" vertical="center" shrinkToFit="1"/>
    </xf>
    <xf numFmtId="166" fontId="21" fillId="0" borderId="2" xfId="0" applyNumberFormat="1" applyFont="1" applyFill="1" applyBorder="1" applyAlignment="1">
      <alignment horizontal="right" vertical="center"/>
    </xf>
    <xf numFmtId="166" fontId="22" fillId="7" borderId="5" xfId="0" applyNumberFormat="1" applyFont="1" applyFill="1" applyBorder="1" applyAlignment="1">
      <alignment horizontal="right" vertical="center" shrinkToFit="1"/>
    </xf>
    <xf numFmtId="166" fontId="22" fillId="7" borderId="3" xfId="0" applyNumberFormat="1" applyFont="1" applyFill="1" applyBorder="1" applyAlignment="1">
      <alignment horizontal="right" vertical="center" shrinkToFit="1"/>
    </xf>
    <xf numFmtId="166" fontId="10" fillId="0" borderId="4" xfId="0" applyNumberFormat="1" applyFont="1" applyFill="1" applyBorder="1" applyAlignment="1">
      <alignment horizontal="right" vertical="center"/>
    </xf>
    <xf numFmtId="166" fontId="18" fillId="0" borderId="0" xfId="0" applyNumberFormat="1" applyFont="1" applyFill="1" applyBorder="1" applyAlignment="1">
      <alignment horizontal="right" vertical="center" shrinkToFit="1"/>
    </xf>
    <xf numFmtId="166" fontId="18" fillId="7" borderId="0" xfId="0" applyNumberFormat="1" applyFont="1" applyFill="1" applyBorder="1" applyAlignment="1">
      <alignment horizontal="right" vertical="center" shrinkToFit="1"/>
    </xf>
    <xf numFmtId="166" fontId="18" fillId="7" borderId="4" xfId="0" applyNumberFormat="1" applyFont="1" applyFill="1" applyBorder="1" applyAlignment="1">
      <alignment horizontal="right" vertical="center" shrinkToFit="1"/>
    </xf>
    <xf numFmtId="166" fontId="11" fillId="4" borderId="15" xfId="0" applyNumberFormat="1" applyFont="1" applyFill="1" applyBorder="1" applyAlignment="1">
      <alignment horizontal="right" vertical="center" shrinkToFit="1"/>
    </xf>
    <xf numFmtId="166" fontId="10" fillId="0" borderId="12" xfId="0" applyNumberFormat="1" applyFont="1" applyFill="1" applyBorder="1" applyAlignment="1">
      <alignment horizontal="right" vertical="center"/>
    </xf>
    <xf numFmtId="166" fontId="11" fillId="3" borderId="0" xfId="0" applyNumberFormat="1" applyFont="1" applyFill="1" applyBorder="1" applyAlignment="1">
      <alignment horizontal="right" vertical="center" shrinkToFit="1"/>
    </xf>
    <xf numFmtId="0" fontId="190" fillId="0" borderId="7" xfId="0" applyFont="1" applyFill="1" applyBorder="1" applyAlignment="1">
      <alignment horizontal="right" wrapText="1" indent="1"/>
    </xf>
    <xf numFmtId="0" fontId="190" fillId="0" borderId="7" xfId="0" applyFont="1" applyFill="1" applyBorder="1" applyAlignment="1">
      <alignment horizontal="right" wrapText="1"/>
    </xf>
    <xf numFmtId="166" fontId="16" fillId="0" borderId="3" xfId="0" applyNumberFormat="1" applyFont="1" applyFill="1" applyBorder="1" applyAlignment="1">
      <alignment horizontal="right" vertical="center" shrinkToFit="1"/>
    </xf>
    <xf numFmtId="166" fontId="16" fillId="0" borderId="2" xfId="0" applyNumberFormat="1" applyFont="1" applyFill="1" applyBorder="1" applyAlignment="1">
      <alignment horizontal="right" vertical="center" shrinkToFit="1"/>
    </xf>
    <xf numFmtId="209" fontId="185" fillId="0" borderId="62" xfId="9150" applyNumberFormat="1" applyFont="1" applyFill="1" applyBorder="1" applyAlignment="1">
      <alignment horizontal="right" shrinkToFit="1"/>
    </xf>
    <xf numFmtId="166" fontId="31" fillId="0" borderId="0" xfId="9150" applyNumberFormat="1" applyFont="1" applyFill="1" applyBorder="1" applyAlignment="1">
      <alignment horizontal="right" vertical="center" shrinkToFit="1"/>
    </xf>
    <xf numFmtId="166" fontId="31" fillId="0" borderId="63" xfId="9150" applyNumberFormat="1" applyFont="1" applyFill="1" applyBorder="1" applyAlignment="1">
      <alignment horizontal="right" vertical="center" shrinkToFit="1"/>
    </xf>
    <xf numFmtId="166" fontId="31" fillId="0" borderId="65" xfId="9150" applyNumberFormat="1" applyFont="1" applyFill="1" applyBorder="1" applyAlignment="1">
      <alignment horizontal="right" vertical="center" shrinkToFit="1"/>
    </xf>
    <xf numFmtId="167" fontId="31" fillId="0" borderId="0" xfId="9155" applyNumberFormat="1" applyFont="1" applyFill="1" applyBorder="1" applyAlignment="1">
      <alignment horizontal="right" vertical="center" shrinkToFit="1"/>
    </xf>
    <xf numFmtId="167" fontId="31" fillId="0" borderId="63" xfId="9155" applyNumberFormat="1" applyFont="1" applyFill="1" applyBorder="1" applyAlignment="1">
      <alignment horizontal="right" vertical="center" shrinkToFit="1"/>
    </xf>
    <xf numFmtId="167" fontId="31" fillId="0" borderId="65" xfId="9155" applyNumberFormat="1" applyFont="1" applyFill="1" applyBorder="1" applyAlignment="1">
      <alignment horizontal="right" vertical="center" shrinkToFit="1"/>
    </xf>
    <xf numFmtId="166" fontId="186" fillId="0" borderId="62" xfId="9150" applyNumberFormat="1" applyFont="1" applyFill="1" applyBorder="1" applyAlignment="1">
      <alignment horizontal="right" vertical="center" shrinkToFit="1"/>
    </xf>
    <xf numFmtId="166" fontId="31" fillId="0" borderId="64" xfId="9150" applyNumberFormat="1" applyFont="1" applyFill="1" applyBorder="1" applyAlignment="1">
      <alignment horizontal="right" vertical="center" shrinkToFit="1"/>
    </xf>
    <xf numFmtId="166" fontId="186" fillId="0" borderId="66" xfId="9150" applyNumberFormat="1" applyFont="1" applyFill="1" applyBorder="1" applyAlignment="1">
      <alignment horizontal="right" vertical="center" shrinkToFit="1"/>
    </xf>
    <xf numFmtId="167" fontId="31" fillId="0" borderId="64" xfId="9155" applyNumberFormat="1" applyFont="1" applyFill="1" applyBorder="1" applyAlignment="1">
      <alignment horizontal="right" vertical="center" shrinkToFit="1"/>
    </xf>
    <xf numFmtId="0" fontId="29" fillId="0" borderId="0" xfId="10" applyFont="1" applyAlignment="1">
      <alignment horizontal="left"/>
    </xf>
    <xf numFmtId="0" fontId="9" fillId="2" borderId="0" xfId="0" applyFont="1" applyFill="1" applyBorder="1" applyAlignment="1">
      <alignment horizontal="left" vertical="top" wrapText="1"/>
    </xf>
    <xf numFmtId="0" fontId="183" fillId="0" borderId="0" xfId="0" applyFont="1" applyFill="1" applyBorder="1" applyAlignment="1">
      <alignment horizontal="left" vertical="center" wrapText="1"/>
    </xf>
    <xf numFmtId="0" fontId="37" fillId="0" borderId="6" xfId="0" applyFont="1" applyFill="1" applyBorder="1" applyAlignment="1">
      <alignment horizontal="left" vertical="top" wrapText="1"/>
    </xf>
    <xf numFmtId="0" fontId="9" fillId="6" borderId="0" xfId="0" applyFont="1" applyFill="1" applyBorder="1" applyAlignment="1">
      <alignment horizontal="left" vertical="top" wrapText="1"/>
    </xf>
    <xf numFmtId="0" fontId="1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83" fillId="0" borderId="0" xfId="0" applyFont="1" applyFill="1" applyBorder="1" applyAlignment="1">
      <alignment horizontal="left" vertical="top" wrapText="1"/>
    </xf>
    <xf numFmtId="0" fontId="18" fillId="0" borderId="0" xfId="0" applyFont="1" applyFill="1" applyBorder="1" applyAlignment="1">
      <alignment horizontal="center" vertical="center" wrapText="1"/>
    </xf>
    <xf numFmtId="0" fontId="192" fillId="0" borderId="0" xfId="0" applyFont="1" applyFill="1" applyBorder="1" applyAlignment="1">
      <alignment horizontal="left" vertical="top" wrapText="1"/>
    </xf>
    <xf numFmtId="0" fontId="9" fillId="2" borderId="0" xfId="1" applyFont="1" applyFill="1" applyBorder="1" applyAlignment="1">
      <alignment horizontal="left" vertical="center" wrapText="1"/>
    </xf>
    <xf numFmtId="0" fontId="18" fillId="0" borderId="7" xfId="1" applyFont="1" applyFill="1" applyBorder="1" applyAlignment="1">
      <alignment horizontal="center" wrapText="1"/>
    </xf>
    <xf numFmtId="0" fontId="10" fillId="0" borderId="7" xfId="1" applyFont="1" applyFill="1" applyBorder="1" applyAlignment="1">
      <alignment horizontal="center" wrapText="1"/>
    </xf>
    <xf numFmtId="0" fontId="16" fillId="2" borderId="0" xfId="1" applyFont="1" applyFill="1" applyBorder="1" applyAlignment="1">
      <alignment horizontal="left" vertical="center" wrapText="1"/>
    </xf>
    <xf numFmtId="0" fontId="27" fillId="6" borderId="0" xfId="0" applyFont="1" applyFill="1" applyBorder="1" applyAlignment="1">
      <alignment horizontal="left" vertical="top"/>
    </xf>
    <xf numFmtId="0" fontId="183" fillId="0" borderId="12" xfId="0" applyFont="1" applyFill="1" applyBorder="1" applyAlignment="1">
      <alignment horizontal="left" vertical="top" wrapText="1"/>
    </xf>
  </cellXfs>
  <cellStyles count="9397">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7F7F7F"/>
      <color rgb="FF08467A"/>
      <color rgb="FF004481"/>
      <color rgb="FF666666"/>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823082</xdr:colOff>
      <xdr:row>3</xdr:row>
      <xdr:rowOff>9995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5"/>
  <sheetViews>
    <sheetView showGridLines="0" tabSelected="1" workbookViewId="0">
      <selection activeCell="D1" sqref="D1"/>
    </sheetView>
  </sheetViews>
  <sheetFormatPr baseColWidth="10" defaultColWidth="11.6640625" defaultRowHeight="15.75"/>
  <cols>
    <col min="1" max="1" width="11.6640625" style="54"/>
    <col min="2" max="2" width="11.6640625" style="57"/>
    <col min="3" max="3" width="114.33203125" style="58" customWidth="1"/>
    <col min="4" max="16384" width="11.6640625" style="54"/>
  </cols>
  <sheetData>
    <row r="1" spans="2:6">
      <c r="D1" s="58"/>
      <c r="E1" s="58"/>
      <c r="F1" s="58"/>
    </row>
    <row r="2" spans="2:6">
      <c r="D2" s="58"/>
      <c r="E2" s="58"/>
      <c r="F2" s="58"/>
    </row>
    <row r="3" spans="2:6" ht="19.5" customHeight="1">
      <c r="D3" s="58"/>
      <c r="E3" s="58"/>
      <c r="F3" s="58"/>
    </row>
    <row r="4" spans="2:6">
      <c r="D4" s="58"/>
      <c r="E4" s="58"/>
      <c r="F4" s="58"/>
    </row>
    <row r="5" spans="2:6" ht="20.25">
      <c r="B5" s="189" t="s">
        <v>120</v>
      </c>
      <c r="C5" s="189"/>
    </row>
    <row r="7" spans="2:6" ht="25.5">
      <c r="B7" s="55" t="s">
        <v>5</v>
      </c>
      <c r="C7" s="56" t="s">
        <v>201</v>
      </c>
    </row>
    <row r="8" spans="2:6">
      <c r="B8" s="55" t="s">
        <v>6</v>
      </c>
      <c r="C8" s="56" t="s">
        <v>4</v>
      </c>
    </row>
    <row r="9" spans="2:6">
      <c r="B9" s="55" t="s">
        <v>7</v>
      </c>
      <c r="C9" s="56" t="s">
        <v>14</v>
      </c>
    </row>
    <row r="10" spans="2:6">
      <c r="B10" s="55" t="s">
        <v>8</v>
      </c>
      <c r="C10" s="56" t="s">
        <v>13</v>
      </c>
    </row>
    <row r="11" spans="2:6">
      <c r="B11" s="55" t="s">
        <v>9</v>
      </c>
      <c r="C11" s="56" t="s">
        <v>16</v>
      </c>
    </row>
    <row r="12" spans="2:6" ht="16.5" customHeight="1">
      <c r="B12" s="55" t="s">
        <v>10</v>
      </c>
      <c r="C12" s="56" t="s">
        <v>15</v>
      </c>
    </row>
    <row r="13" spans="2:6">
      <c r="B13" s="55" t="s">
        <v>11</v>
      </c>
      <c r="C13" s="56" t="s">
        <v>17</v>
      </c>
    </row>
    <row r="14" spans="2:6">
      <c r="B14" s="55" t="s">
        <v>12</v>
      </c>
      <c r="C14" s="56" t="s">
        <v>165</v>
      </c>
    </row>
    <row r="15" spans="2:6">
      <c r="B15" s="55"/>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8"/>
  <sheetViews>
    <sheetView showGridLines="0" zoomScaleNormal="100" workbookViewId="0">
      <selection activeCell="B17" sqref="B17"/>
    </sheetView>
  </sheetViews>
  <sheetFormatPr baseColWidth="10" defaultColWidth="8.83203125" defaultRowHeight="12.75"/>
  <cols>
    <col min="1" max="1" width="8.83203125" style="1"/>
    <col min="2" max="2" width="88.5" style="1" customWidth="1"/>
    <col min="3" max="4" width="14.33203125" style="5" customWidth="1"/>
    <col min="5" max="5" width="17" style="5" bestFit="1" customWidth="1"/>
    <col min="6" max="6" width="14.33203125" style="5" customWidth="1"/>
    <col min="7" max="7" width="15" style="1" customWidth="1"/>
    <col min="8" max="8" width="14.5" style="1" bestFit="1" customWidth="1"/>
    <col min="9" max="16384" width="8.83203125" style="1"/>
  </cols>
  <sheetData>
    <row r="2" spans="2:8" ht="25.5" customHeight="1">
      <c r="B2" s="190" t="s">
        <v>202</v>
      </c>
      <c r="C2" s="190"/>
      <c r="D2" s="190"/>
      <c r="E2" s="190"/>
      <c r="F2" s="190"/>
    </row>
    <row r="3" spans="2:8">
      <c r="B3" s="10"/>
      <c r="C3" s="10"/>
      <c r="D3" s="10"/>
      <c r="E3" s="10"/>
      <c r="F3" s="10"/>
    </row>
    <row r="4" spans="2:8">
      <c r="B4" s="10"/>
      <c r="C4" s="10"/>
      <c r="D4" s="10"/>
      <c r="E4" s="10"/>
      <c r="F4" s="10"/>
    </row>
    <row r="5" spans="2:8" ht="16.5">
      <c r="B5" s="113" t="s">
        <v>203</v>
      </c>
      <c r="C5" s="114">
        <v>43555</v>
      </c>
      <c r="D5" s="114">
        <v>43465</v>
      </c>
      <c r="E5" s="114" t="s">
        <v>211</v>
      </c>
      <c r="F5" s="114">
        <v>43281</v>
      </c>
      <c r="G5" s="178">
        <v>43190</v>
      </c>
    </row>
    <row r="6" spans="2:8">
      <c r="B6" s="115" t="s">
        <v>148</v>
      </c>
      <c r="C6" s="116">
        <v>41784.215182265449</v>
      </c>
      <c r="D6" s="116">
        <v>40313.447770487444</v>
      </c>
      <c r="E6" s="117">
        <v>38995</v>
      </c>
      <c r="F6" s="116">
        <v>39549.528518624626</v>
      </c>
      <c r="G6" s="179">
        <v>39858</v>
      </c>
    </row>
    <row r="7" spans="2:8" ht="25.5">
      <c r="B7" s="118" t="s">
        <v>149</v>
      </c>
      <c r="C7" s="119">
        <v>40975.231797411128</v>
      </c>
      <c r="D7" s="119">
        <v>39448.947770487444</v>
      </c>
      <c r="E7" s="120">
        <v>38131</v>
      </c>
      <c r="F7" s="119">
        <v>38685.028518624633</v>
      </c>
      <c r="G7" s="180">
        <v>38753</v>
      </c>
      <c r="H7" s="102"/>
    </row>
    <row r="8" spans="2:8">
      <c r="B8" s="118" t="s">
        <v>151</v>
      </c>
      <c r="C8" s="119">
        <v>47455.336236668896</v>
      </c>
      <c r="D8" s="119">
        <v>45947.308159493761</v>
      </c>
      <c r="E8" s="120">
        <v>45098</v>
      </c>
      <c r="F8" s="119">
        <v>45716.676036309233</v>
      </c>
      <c r="G8" s="180">
        <v>45987</v>
      </c>
      <c r="H8" s="102"/>
    </row>
    <row r="9" spans="2:8" ht="25.5">
      <c r="B9" s="118" t="s">
        <v>150</v>
      </c>
      <c r="C9" s="119">
        <v>46646.352851814583</v>
      </c>
      <c r="D9" s="119">
        <v>45082.808159493761</v>
      </c>
      <c r="E9" s="120">
        <v>44233</v>
      </c>
      <c r="F9" s="119">
        <v>44852.17603630924</v>
      </c>
      <c r="G9" s="180">
        <v>44882</v>
      </c>
      <c r="H9" s="102"/>
    </row>
    <row r="10" spans="2:8">
      <c r="B10" s="118" t="s">
        <v>152</v>
      </c>
      <c r="C10" s="119">
        <v>54796.800350140271</v>
      </c>
      <c r="D10" s="119">
        <v>54703.008507554521</v>
      </c>
      <c r="E10" s="120">
        <v>53933</v>
      </c>
      <c r="F10" s="119">
        <v>54958.086328747391</v>
      </c>
      <c r="G10" s="180">
        <v>54384</v>
      </c>
      <c r="H10" s="102"/>
    </row>
    <row r="11" spans="2:8" ht="25.5">
      <c r="B11" s="121" t="s">
        <v>153</v>
      </c>
      <c r="C11" s="122">
        <v>53987.816965285958</v>
      </c>
      <c r="D11" s="122">
        <v>53838.508507554521</v>
      </c>
      <c r="E11" s="123">
        <v>53069</v>
      </c>
      <c r="F11" s="122">
        <v>54093.586328747406</v>
      </c>
      <c r="G11" s="186">
        <v>53276</v>
      </c>
      <c r="H11" s="102"/>
    </row>
    <row r="12" spans="2:8">
      <c r="B12" s="124" t="s">
        <v>204</v>
      </c>
      <c r="C12" s="125"/>
      <c r="D12" s="125"/>
      <c r="E12" s="126"/>
      <c r="F12" s="125"/>
      <c r="G12" s="185"/>
      <c r="H12" s="102"/>
    </row>
    <row r="13" spans="2:8">
      <c r="B13" s="127" t="s">
        <v>154</v>
      </c>
      <c r="C13" s="128">
        <v>360678.73376766674</v>
      </c>
      <c r="D13" s="128">
        <v>348264.19051791984</v>
      </c>
      <c r="E13" s="129">
        <v>343052.73144277133</v>
      </c>
      <c r="F13" s="128">
        <v>356887.23967271071</v>
      </c>
      <c r="G13" s="181">
        <v>358941</v>
      </c>
      <c r="H13" s="102"/>
    </row>
    <row r="14" spans="2:8" ht="25.5">
      <c r="B14" s="121" t="s">
        <v>155</v>
      </c>
      <c r="C14" s="122">
        <v>361172.82701300003</v>
      </c>
      <c r="D14" s="122">
        <v>348804.49784520903</v>
      </c>
      <c r="E14" s="123">
        <v>343272.47477006062</v>
      </c>
      <c r="F14" s="122">
        <v>357106.98300000001</v>
      </c>
      <c r="G14" s="186">
        <v>358262</v>
      </c>
      <c r="H14" s="102"/>
    </row>
    <row r="15" spans="2:8">
      <c r="B15" s="130" t="s">
        <v>156</v>
      </c>
      <c r="C15" s="131"/>
      <c r="D15" s="131"/>
      <c r="E15" s="132"/>
      <c r="F15" s="131"/>
      <c r="G15" s="187"/>
      <c r="H15" s="102"/>
    </row>
    <row r="16" spans="2:8" ht="25.5">
      <c r="B16" s="115" t="s">
        <v>157</v>
      </c>
      <c r="C16" s="133">
        <v>0.1158488462732072</v>
      </c>
      <c r="D16" s="133">
        <v>0.11575698977076747</v>
      </c>
      <c r="E16" s="133">
        <v>0.11367057138999989</v>
      </c>
      <c r="F16" s="133">
        <v>0.11081799549598402</v>
      </c>
      <c r="G16" s="184">
        <v>0.111</v>
      </c>
      <c r="H16" s="102"/>
    </row>
    <row r="17" spans="2:8" ht="38.25">
      <c r="B17" s="118" t="s">
        <v>158</v>
      </c>
      <c r="C17" s="133">
        <v>0.11345048334972406</v>
      </c>
      <c r="D17" s="134">
        <v>0.11309919362841292</v>
      </c>
      <c r="E17" s="135">
        <v>0.11108085501332976</v>
      </c>
      <c r="F17" s="133">
        <v>0.10832896123631565</v>
      </c>
      <c r="G17" s="184">
        <v>0.108</v>
      </c>
      <c r="H17" s="112"/>
    </row>
    <row r="18" spans="2:8" ht="16.899999999999999" customHeight="1">
      <c r="B18" s="118" t="s">
        <v>159</v>
      </c>
      <c r="C18" s="136">
        <v>0.13157231573081191</v>
      </c>
      <c r="D18" s="136">
        <v>0.13193396271945892</v>
      </c>
      <c r="E18" s="137">
        <v>0.13146083930109539</v>
      </c>
      <c r="F18" s="136">
        <v>0.12809837661395362</v>
      </c>
      <c r="G18" s="183">
        <v>0.128</v>
      </c>
      <c r="H18" s="112"/>
    </row>
    <row r="19" spans="2:8" ht="25.5">
      <c r="B19" s="118" t="s">
        <v>160</v>
      </c>
      <c r="C19" s="136">
        <v>0.12915244271722467</v>
      </c>
      <c r="D19" s="136">
        <v>0.12925110519647956</v>
      </c>
      <c r="E19" s="137">
        <v>0.128856821478708</v>
      </c>
      <c r="F19" s="136">
        <v>0.12559870899054706</v>
      </c>
      <c r="G19" s="183">
        <v>0.125</v>
      </c>
      <c r="H19" s="112"/>
    </row>
    <row r="20" spans="2:8">
      <c r="B20" s="118" t="s">
        <v>161</v>
      </c>
      <c r="C20" s="136">
        <v>0.15192689565511766</v>
      </c>
      <c r="D20" s="136">
        <v>0.15707493579234291</v>
      </c>
      <c r="E20" s="137">
        <v>0.15721489746831296</v>
      </c>
      <c r="F20" s="136">
        <v>0.15399285886250122</v>
      </c>
      <c r="G20" s="183">
        <v>0.152</v>
      </c>
      <c r="H20" s="112"/>
    </row>
    <row r="21" spans="2:8" ht="25.5">
      <c r="B21" s="121" t="s">
        <v>162</v>
      </c>
      <c r="C21" s="138">
        <v>0.14947917707924002</v>
      </c>
      <c r="D21" s="138">
        <v>0.15435312985191513</v>
      </c>
      <c r="E21" s="139">
        <v>0.15459730651444747</v>
      </c>
      <c r="F21" s="138">
        <v>0.15147725724743782</v>
      </c>
      <c r="G21" s="188">
        <v>0.14899999999999999</v>
      </c>
      <c r="H21" s="112"/>
    </row>
    <row r="22" spans="2:8">
      <c r="B22" s="130" t="s">
        <v>163</v>
      </c>
      <c r="C22" s="131"/>
      <c r="D22" s="131"/>
      <c r="E22" s="140"/>
      <c r="F22" s="131"/>
      <c r="G22" s="187"/>
      <c r="H22" s="112"/>
    </row>
    <row r="23" spans="2:8" ht="25.5">
      <c r="B23" s="115" t="s">
        <v>205</v>
      </c>
      <c r="C23" s="116">
        <v>722707.53200000001</v>
      </c>
      <c r="D23" s="116">
        <v>705298.62399999995</v>
      </c>
      <c r="E23" s="117">
        <v>690607.10600000003</v>
      </c>
      <c r="F23" s="116">
        <v>711046.33900000004</v>
      </c>
      <c r="G23" s="179">
        <v>707638</v>
      </c>
      <c r="H23" s="102"/>
    </row>
    <row r="24" spans="2:8">
      <c r="B24" s="118" t="s">
        <v>163</v>
      </c>
      <c r="C24" s="136">
        <f>+C8/C23</f>
        <v>6.5663265062898074E-2</v>
      </c>
      <c r="D24" s="136">
        <v>6.514589224477739E-2</v>
      </c>
      <c r="E24" s="137">
        <v>6.5301963458221354E-2</v>
      </c>
      <c r="F24" s="136">
        <v>6.4294932030174237E-2</v>
      </c>
      <c r="G24" s="183">
        <v>6.5000000000000002E-2</v>
      </c>
      <c r="H24" s="102"/>
    </row>
    <row r="25" spans="2:8" ht="25.5">
      <c r="B25" s="115" t="s">
        <v>164</v>
      </c>
      <c r="C25" s="134">
        <f>+C9/C23</f>
        <v>6.4543886408277504E-2</v>
      </c>
      <c r="D25" s="134">
        <v>6.3920170301500212E-2</v>
      </c>
      <c r="E25" s="141">
        <v>6.4049442317785824E-2</v>
      </c>
      <c r="F25" s="134">
        <v>6.3079118161818201E-2</v>
      </c>
      <c r="G25" s="182">
        <v>6.3E-2</v>
      </c>
      <c r="H25" s="102"/>
    </row>
    <row r="26" spans="2:8">
      <c r="B26" s="191" t="s">
        <v>212</v>
      </c>
      <c r="C26" s="191"/>
      <c r="D26" s="191"/>
      <c r="E26" s="191"/>
      <c r="F26" s="191"/>
      <c r="H26" s="102"/>
    </row>
    <row r="27" spans="2:8">
      <c r="B27" s="191"/>
      <c r="C27" s="191"/>
      <c r="D27" s="191"/>
      <c r="E27" s="191"/>
      <c r="F27" s="191"/>
      <c r="H27" s="102"/>
    </row>
    <row r="28" spans="2:8">
      <c r="B28" s="191"/>
      <c r="C28" s="191"/>
      <c r="D28" s="191"/>
      <c r="E28" s="191"/>
      <c r="F28" s="191"/>
      <c r="H28" s="102"/>
    </row>
  </sheetData>
  <mergeCells count="2">
    <mergeCell ref="B2:F2"/>
    <mergeCell ref="B26:F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8"/>
  <sheetViews>
    <sheetView showGridLines="0" topLeftCell="B41" zoomScaleNormal="100" workbookViewId="0">
      <selection activeCell="B49" sqref="A49:XFD61"/>
    </sheetView>
  </sheetViews>
  <sheetFormatPr baseColWidth="10" defaultColWidth="8.83203125" defaultRowHeight="12.75"/>
  <cols>
    <col min="1" max="1" width="8.83203125" style="1"/>
    <col min="2" max="2" width="82.5" style="1" customWidth="1"/>
    <col min="3" max="3" width="15" style="5" bestFit="1" customWidth="1"/>
    <col min="4" max="4" width="13" style="5" bestFit="1" customWidth="1"/>
    <col min="5" max="7" width="8.83203125" style="1"/>
    <col min="8" max="9" width="9.6640625" style="1" bestFit="1" customWidth="1"/>
    <col min="10" max="16384" width="8.83203125" style="1"/>
  </cols>
  <sheetData>
    <row r="2" spans="2:9">
      <c r="B2" s="190" t="s">
        <v>147</v>
      </c>
      <c r="C2" s="190"/>
      <c r="D2" s="190"/>
    </row>
    <row r="3" spans="2:9">
      <c r="B3" s="10"/>
      <c r="C3" s="10"/>
      <c r="D3" s="10"/>
    </row>
    <row r="4" spans="2:9">
      <c r="B4" s="10"/>
      <c r="C4" s="10"/>
      <c r="D4" s="10"/>
    </row>
    <row r="5" spans="2:9" ht="15">
      <c r="B5" s="3"/>
      <c r="C5" s="114">
        <v>43555</v>
      </c>
      <c r="D5" s="22">
        <v>43465</v>
      </c>
    </row>
    <row r="6" spans="2:9">
      <c r="B6" s="80" t="s">
        <v>166</v>
      </c>
      <c r="C6" s="67">
        <v>27259.35</v>
      </c>
      <c r="D6" s="67">
        <v>27259.348999999998</v>
      </c>
      <c r="H6" s="102"/>
      <c r="I6" s="102"/>
    </row>
    <row r="7" spans="2:9">
      <c r="B7" s="64" t="s">
        <v>167</v>
      </c>
      <c r="C7" s="68">
        <v>27072.873384854305</v>
      </c>
      <c r="D7" s="68">
        <v>23857.287999999997</v>
      </c>
      <c r="H7" s="102"/>
      <c r="I7" s="102"/>
    </row>
    <row r="8" spans="2:9">
      <c r="B8" s="64" t="s">
        <v>168</v>
      </c>
      <c r="C8" s="68">
        <v>-6773.2610000000013</v>
      </c>
      <c r="D8" s="68">
        <v>-7285.0479999999998</v>
      </c>
      <c r="H8" s="102"/>
      <c r="I8" s="102"/>
    </row>
    <row r="9" spans="2:9">
      <c r="B9" s="64" t="s">
        <v>169</v>
      </c>
      <c r="C9" s="68">
        <v>4363.6735071268267</v>
      </c>
      <c r="D9" s="68">
        <v>3809.0343220574537</v>
      </c>
      <c r="H9" s="102"/>
      <c r="I9" s="102"/>
    </row>
    <row r="10" spans="2:9">
      <c r="B10" s="65" t="s">
        <v>170</v>
      </c>
      <c r="C10" s="69">
        <v>613.65120000000002</v>
      </c>
      <c r="D10" s="69">
        <v>3245.9194889999999</v>
      </c>
      <c r="H10" s="102"/>
      <c r="I10" s="102"/>
    </row>
    <row r="11" spans="2:9">
      <c r="B11" s="19" t="s">
        <v>18</v>
      </c>
      <c r="C11" s="70">
        <v>52536.287091981132</v>
      </c>
      <c r="D11" s="70">
        <v>50886.542811057443</v>
      </c>
      <c r="H11" s="102"/>
      <c r="I11" s="102"/>
    </row>
    <row r="12" spans="2:9">
      <c r="B12" s="66" t="s">
        <v>171</v>
      </c>
      <c r="C12" s="71">
        <v>-307.55099999999999</v>
      </c>
      <c r="D12" s="71">
        <v>-356.3</v>
      </c>
      <c r="H12" s="102"/>
      <c r="I12" s="102"/>
    </row>
    <row r="13" spans="2:9">
      <c r="B13" s="64" t="s">
        <v>172</v>
      </c>
      <c r="C13" s="68">
        <v>-8276.8019999999997</v>
      </c>
      <c r="D13" s="68">
        <v>-8199.1149999999998</v>
      </c>
      <c r="H13" s="102"/>
      <c r="I13" s="102"/>
    </row>
    <row r="14" spans="2:9">
      <c r="B14" s="64" t="s">
        <v>173</v>
      </c>
      <c r="C14" s="68">
        <v>-1488.925</v>
      </c>
      <c r="D14" s="68">
        <v>-1260.4270000000001</v>
      </c>
      <c r="H14" s="102"/>
      <c r="I14" s="102"/>
    </row>
    <row r="15" spans="2:9" ht="25.5">
      <c r="B15" s="64" t="s">
        <v>174</v>
      </c>
      <c r="C15" s="68">
        <v>-30.717318176999978</v>
      </c>
      <c r="D15" s="68">
        <v>35.262947600000004</v>
      </c>
      <c r="H15" s="102"/>
      <c r="I15" s="102"/>
    </row>
    <row r="16" spans="2:9">
      <c r="B16" s="64" t="s">
        <v>175</v>
      </c>
      <c r="C16" s="68">
        <v>0</v>
      </c>
      <c r="D16" s="68">
        <v>0</v>
      </c>
      <c r="H16" s="102"/>
      <c r="I16" s="102"/>
    </row>
    <row r="17" spans="2:9" ht="16.5" customHeight="1">
      <c r="B17" s="64" t="s">
        <v>176</v>
      </c>
      <c r="C17" s="68">
        <v>-78.128</v>
      </c>
      <c r="D17" s="68">
        <v>-116.34399999999999</v>
      </c>
      <c r="H17" s="102"/>
      <c r="I17" s="102"/>
    </row>
    <row r="18" spans="2:9">
      <c r="B18" s="64" t="s">
        <v>177</v>
      </c>
      <c r="C18" s="68">
        <v>-352.66978140999998</v>
      </c>
      <c r="D18" s="68">
        <v>-431.77178816999998</v>
      </c>
      <c r="H18" s="102"/>
      <c r="I18" s="102"/>
    </row>
    <row r="19" spans="2:9">
      <c r="B19" s="64" t="s">
        <v>178</v>
      </c>
      <c r="C19" s="68">
        <v>-25.318999999999999</v>
      </c>
      <c r="D19" s="68">
        <v>-33.784999999999997</v>
      </c>
      <c r="H19" s="102"/>
      <c r="I19" s="102"/>
    </row>
    <row r="20" spans="2:9">
      <c r="B20" s="64" t="s">
        <v>179</v>
      </c>
      <c r="C20" s="68">
        <v>-131.23281012869873</v>
      </c>
      <c r="D20" s="68">
        <v>-149.88820000000001</v>
      </c>
      <c r="H20" s="102"/>
      <c r="I20" s="102"/>
    </row>
    <row r="21" spans="2:9">
      <c r="B21" s="65" t="s">
        <v>188</v>
      </c>
      <c r="C21" s="69">
        <v>-60.726999999999997</v>
      </c>
      <c r="D21" s="69">
        <v>-60.726999999999997</v>
      </c>
      <c r="H21" s="102"/>
      <c r="I21" s="102"/>
    </row>
    <row r="22" spans="2:9" ht="15.75" customHeight="1">
      <c r="B22" s="19" t="s">
        <v>19</v>
      </c>
      <c r="C22" s="70">
        <v>-10752.071909715698</v>
      </c>
      <c r="D22" s="70">
        <v>-10573.095040569997</v>
      </c>
      <c r="H22" s="102"/>
      <c r="I22" s="102"/>
    </row>
    <row r="23" spans="2:9">
      <c r="B23" s="25" t="s">
        <v>20</v>
      </c>
      <c r="C23" s="72">
        <v>41784.215182265434</v>
      </c>
      <c r="D23" s="72">
        <v>40313.447770487444</v>
      </c>
      <c r="H23" s="102"/>
      <c r="I23" s="102"/>
    </row>
    <row r="24" spans="2:9">
      <c r="B24" s="81" t="s">
        <v>180</v>
      </c>
      <c r="C24" s="73">
        <v>4890.0756564309995</v>
      </c>
      <c r="D24" s="73">
        <v>4862.9620000000004</v>
      </c>
      <c r="H24" s="102"/>
      <c r="I24" s="102"/>
    </row>
    <row r="25" spans="2:9">
      <c r="B25" s="64" t="s">
        <v>181</v>
      </c>
      <c r="C25" s="68">
        <v>143.11992624955997</v>
      </c>
      <c r="D25" s="68">
        <v>141.64863600000001</v>
      </c>
      <c r="H25" s="102"/>
      <c r="I25" s="102"/>
    </row>
    <row r="26" spans="2:9" ht="30" customHeight="1">
      <c r="B26" s="65" t="s">
        <v>182</v>
      </c>
      <c r="C26" s="176">
        <v>637.92547172290028</v>
      </c>
      <c r="D26" s="176">
        <v>629.24975300631388</v>
      </c>
      <c r="H26" s="102"/>
      <c r="I26" s="102"/>
    </row>
    <row r="27" spans="2:9">
      <c r="B27" s="19" t="s">
        <v>21</v>
      </c>
      <c r="C27" s="70">
        <v>5671.1210544034602</v>
      </c>
      <c r="D27" s="70">
        <v>5633.8603890063141</v>
      </c>
      <c r="H27" s="102"/>
      <c r="I27" s="102"/>
    </row>
    <row r="28" spans="2:9">
      <c r="B28" s="82" t="s">
        <v>183</v>
      </c>
      <c r="C28" s="74">
        <v>0</v>
      </c>
      <c r="D28" s="74">
        <v>0</v>
      </c>
      <c r="H28" s="102"/>
      <c r="I28" s="102"/>
    </row>
    <row r="29" spans="2:9">
      <c r="B29" s="19" t="s">
        <v>22</v>
      </c>
      <c r="C29" s="70">
        <v>0</v>
      </c>
      <c r="D29" s="70">
        <v>0</v>
      </c>
      <c r="H29" s="102"/>
      <c r="I29" s="102"/>
    </row>
    <row r="30" spans="2:9">
      <c r="B30" s="25" t="s">
        <v>23</v>
      </c>
      <c r="C30" s="72">
        <v>5671.1210544034602</v>
      </c>
      <c r="D30" s="72">
        <v>5633.8603890063141</v>
      </c>
      <c r="H30" s="102"/>
      <c r="I30" s="102"/>
    </row>
    <row r="31" spans="2:9" ht="25.5">
      <c r="B31" s="26" t="s">
        <v>24</v>
      </c>
      <c r="C31" s="75">
        <v>47455.336236668896</v>
      </c>
      <c r="D31" s="75">
        <v>45947.308159493761</v>
      </c>
      <c r="H31" s="102"/>
      <c r="I31" s="102"/>
    </row>
    <row r="32" spans="2:9">
      <c r="B32" s="81" t="s">
        <v>184</v>
      </c>
      <c r="C32" s="73">
        <v>2273.5710934266021</v>
      </c>
      <c r="D32" s="73">
        <v>3768.3853858028492</v>
      </c>
      <c r="H32" s="102"/>
      <c r="I32" s="102"/>
    </row>
    <row r="33" spans="2:9">
      <c r="B33" s="64" t="s">
        <v>185</v>
      </c>
      <c r="C33" s="73">
        <v>0</v>
      </c>
      <c r="D33" s="73">
        <v>0</v>
      </c>
      <c r="H33" s="102"/>
      <c r="I33" s="102"/>
    </row>
    <row r="34" spans="2:9" ht="25.5">
      <c r="B34" s="64" t="s">
        <v>186</v>
      </c>
      <c r="C34" s="177">
        <v>4480.7370280447694</v>
      </c>
      <c r="D34" s="177">
        <v>4408.5078742579099</v>
      </c>
      <c r="H34" s="102"/>
      <c r="I34" s="102"/>
    </row>
    <row r="35" spans="2:9" ht="25.5">
      <c r="B35" s="103" t="s">
        <v>226</v>
      </c>
      <c r="C35" s="177">
        <v>56.60939209917909</v>
      </c>
      <c r="D35" s="177">
        <v>36.76761752809216</v>
      </c>
      <c r="H35" s="102"/>
      <c r="I35" s="102"/>
    </row>
    <row r="36" spans="2:9">
      <c r="B36" s="65" t="s">
        <v>187</v>
      </c>
      <c r="C36" s="69">
        <v>587.15599199999997</v>
      </c>
      <c r="D36" s="69">
        <v>578.80737600000009</v>
      </c>
      <c r="H36" s="102"/>
      <c r="I36" s="102"/>
    </row>
    <row r="37" spans="2:9">
      <c r="B37" s="19" t="s">
        <v>25</v>
      </c>
      <c r="C37" s="70">
        <v>7341.4641134713711</v>
      </c>
      <c r="D37" s="70">
        <v>8755.7006360607593</v>
      </c>
      <c r="H37" s="102"/>
      <c r="I37" s="102"/>
    </row>
    <row r="38" spans="2:9">
      <c r="B38" s="18" t="s">
        <v>26</v>
      </c>
      <c r="C38" s="77">
        <v>0</v>
      </c>
      <c r="D38" s="77">
        <v>0</v>
      </c>
      <c r="H38" s="102"/>
      <c r="I38" s="102"/>
    </row>
    <row r="39" spans="2:9">
      <c r="B39" s="25" t="s">
        <v>27</v>
      </c>
      <c r="C39" s="72">
        <v>7341.4641134713711</v>
      </c>
      <c r="D39" s="72">
        <v>8755.7006360607593</v>
      </c>
      <c r="H39" s="102"/>
      <c r="I39" s="102"/>
    </row>
    <row r="40" spans="2:9">
      <c r="B40" s="27" t="s">
        <v>28</v>
      </c>
      <c r="C40" s="78">
        <v>54796.800350140271</v>
      </c>
      <c r="D40" s="78">
        <v>54703.008795554517</v>
      </c>
      <c r="H40" s="102"/>
      <c r="I40" s="102"/>
    </row>
    <row r="41" spans="2:9">
      <c r="B41" s="28" t="s">
        <v>29</v>
      </c>
      <c r="C41" s="79">
        <v>360678.73376766674</v>
      </c>
      <c r="D41" s="79">
        <v>348264.19051791984</v>
      </c>
      <c r="H41" s="102"/>
      <c r="I41" s="102"/>
    </row>
    <row r="42" spans="2:9" ht="14.25">
      <c r="B42" s="29" t="s">
        <v>189</v>
      </c>
      <c r="C42" s="104">
        <v>0.11584884627320713</v>
      </c>
      <c r="D42" s="104">
        <v>0.11575698977076747</v>
      </c>
    </row>
    <row r="43" spans="2:9" ht="14.25">
      <c r="B43" s="48" t="s">
        <v>190</v>
      </c>
      <c r="C43" s="105">
        <v>0.11345048334972407</v>
      </c>
      <c r="D43" s="105">
        <v>0.1134492799312133</v>
      </c>
    </row>
    <row r="44" spans="2:9" ht="14.25">
      <c r="B44" s="48" t="s">
        <v>191</v>
      </c>
      <c r="C44" s="105">
        <v>0.13157231573081188</v>
      </c>
      <c r="D44" s="105">
        <v>0.13193396271945892</v>
      </c>
    </row>
    <row r="45" spans="2:9" ht="14.25">
      <c r="B45" s="48" t="s">
        <v>192</v>
      </c>
      <c r="C45" s="105">
        <v>0.12875617833755582</v>
      </c>
      <c r="D45" s="105">
        <v>0.12914710996826262</v>
      </c>
    </row>
    <row r="46" spans="2:9" ht="14.25">
      <c r="B46" s="48" t="s">
        <v>193</v>
      </c>
      <c r="C46" s="105">
        <v>0.15192689565511763</v>
      </c>
      <c r="D46" s="105">
        <v>0.15707493579234291</v>
      </c>
    </row>
    <row r="47" spans="2:9" ht="14.25">
      <c r="B47" s="48" t="s">
        <v>194</v>
      </c>
      <c r="C47" s="105">
        <v>0.14892887900748331</v>
      </c>
      <c r="D47" s="105">
        <v>0.1545498216870185</v>
      </c>
    </row>
    <row r="48" spans="2:9" ht="21.6" customHeight="1">
      <c r="B48" s="192" t="s">
        <v>210</v>
      </c>
      <c r="C48" s="192"/>
      <c r="D48" s="192"/>
    </row>
  </sheetData>
  <mergeCells count="2">
    <mergeCell ref="B2:D2"/>
    <mergeCell ref="B48:D4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048571"/>
  <sheetViews>
    <sheetView showGridLines="0" topLeftCell="B41" zoomScaleNormal="100" workbookViewId="0">
      <selection activeCell="B66" sqref="A66:XFD70"/>
    </sheetView>
  </sheetViews>
  <sheetFormatPr baseColWidth="10" defaultColWidth="8.83203125" defaultRowHeight="12.75"/>
  <cols>
    <col min="1" max="1" width="8.83203125" style="1"/>
    <col min="2" max="2" width="70.1640625" style="1" customWidth="1"/>
    <col min="3" max="6" width="16.83203125" style="5" customWidth="1"/>
    <col min="7" max="7" width="8.83203125" style="1"/>
    <col min="8" max="8" width="17.5" style="1" bestFit="1" customWidth="1"/>
    <col min="9" max="9" width="11.83203125" style="1" bestFit="1" customWidth="1"/>
    <col min="10" max="16384" width="8.83203125" style="1"/>
  </cols>
  <sheetData>
    <row r="2" spans="2:9">
      <c r="B2" s="193" t="s">
        <v>196</v>
      </c>
      <c r="C2" s="193"/>
      <c r="D2" s="193"/>
      <c r="E2" s="193"/>
      <c r="F2" s="193"/>
    </row>
    <row r="3" spans="2:9">
      <c r="B3" s="10"/>
      <c r="C3" s="10"/>
      <c r="D3" s="10"/>
      <c r="E3" s="10"/>
      <c r="F3" s="10"/>
    </row>
    <row r="4" spans="2:9">
      <c r="B4" s="10"/>
      <c r="C4" s="10"/>
      <c r="D4" s="10"/>
      <c r="E4" s="10"/>
      <c r="F4" s="10"/>
    </row>
    <row r="5" spans="2:9" ht="30.75" customHeight="1">
      <c r="C5" s="194" t="s">
        <v>56</v>
      </c>
      <c r="D5" s="195"/>
      <c r="E5" s="195" t="s">
        <v>57</v>
      </c>
      <c r="F5" s="195"/>
    </row>
    <row r="6" spans="2:9" ht="15">
      <c r="B6" s="31" t="s">
        <v>58</v>
      </c>
      <c r="C6" s="114">
        <v>43555</v>
      </c>
      <c r="D6" s="114">
        <v>43465</v>
      </c>
      <c r="E6" s="114">
        <v>43555</v>
      </c>
      <c r="F6" s="114">
        <v>43465</v>
      </c>
    </row>
    <row r="7" spans="2:9">
      <c r="B7" s="32" t="s">
        <v>59</v>
      </c>
      <c r="C7" s="85">
        <f>+E7*8%</f>
        <v>16528.083760000001</v>
      </c>
      <c r="D7" s="85">
        <v>15817.195440000003</v>
      </c>
      <c r="E7" s="85">
        <v>206601.04700000002</v>
      </c>
      <c r="F7" s="85">
        <v>197714.94300000003</v>
      </c>
      <c r="H7" s="102"/>
      <c r="I7" s="102"/>
    </row>
    <row r="8" spans="2:9">
      <c r="B8" s="33" t="s">
        <v>60</v>
      </c>
      <c r="C8" s="86">
        <f t="shared" ref="C8:C63" si="0">+E8*8%</f>
        <v>2592.82656</v>
      </c>
      <c r="D8" s="86">
        <v>2444.77376</v>
      </c>
      <c r="E8" s="86">
        <v>32410.331999999999</v>
      </c>
      <c r="F8" s="86">
        <v>30559.671999999999</v>
      </c>
      <c r="G8" s="102"/>
      <c r="H8" s="102"/>
      <c r="I8" s="102"/>
    </row>
    <row r="9" spans="2:9">
      <c r="B9" s="15" t="s">
        <v>61</v>
      </c>
      <c r="C9" s="76">
        <f t="shared" si="0"/>
        <v>113.88080000000001</v>
      </c>
      <c r="D9" s="76">
        <v>113.26415999999999</v>
      </c>
      <c r="E9" s="76">
        <v>1423.51</v>
      </c>
      <c r="F9" s="76">
        <v>1415.8019999999999</v>
      </c>
      <c r="G9" s="102"/>
      <c r="H9" s="102"/>
      <c r="I9" s="102"/>
    </row>
    <row r="10" spans="2:9">
      <c r="B10" s="15" t="s">
        <v>62</v>
      </c>
      <c r="C10" s="76">
        <f t="shared" si="0"/>
        <v>59.162399999999998</v>
      </c>
      <c r="D10" s="76">
        <v>57.127520000000004</v>
      </c>
      <c r="E10" s="76">
        <v>739.53</v>
      </c>
      <c r="F10" s="76">
        <v>714.09400000000005</v>
      </c>
      <c r="G10" s="102"/>
      <c r="H10" s="102"/>
      <c r="I10" s="102"/>
    </row>
    <row r="11" spans="2:9">
      <c r="B11" s="15" t="s">
        <v>63</v>
      </c>
      <c r="C11" s="76">
        <f t="shared" si="0"/>
        <v>0.49247999999999997</v>
      </c>
      <c r="D11" s="76">
        <v>0.80016000000000009</v>
      </c>
      <c r="E11" s="76">
        <v>6.1559999999999997</v>
      </c>
      <c r="F11" s="76">
        <v>10.002000000000001</v>
      </c>
      <c r="G11" s="102"/>
      <c r="H11" s="102"/>
      <c r="I11" s="102"/>
    </row>
    <row r="12" spans="2:9">
      <c r="B12" s="15" t="s">
        <v>64</v>
      </c>
      <c r="C12" s="83">
        <f t="shared" si="0"/>
        <v>0</v>
      </c>
      <c r="D12" s="83">
        <v>0</v>
      </c>
      <c r="E12" s="83">
        <v>0</v>
      </c>
      <c r="F12" s="83">
        <v>0</v>
      </c>
      <c r="G12" s="102"/>
      <c r="H12" s="102"/>
      <c r="I12" s="102"/>
    </row>
    <row r="13" spans="2:9">
      <c r="B13" s="15" t="s">
        <v>65</v>
      </c>
      <c r="C13" s="76">
        <f t="shared" si="0"/>
        <v>493.6028</v>
      </c>
      <c r="D13" s="76">
        <v>496.21192000000002</v>
      </c>
      <c r="E13" s="76">
        <v>6170.0349999999999</v>
      </c>
      <c r="F13" s="76">
        <v>6202.6490000000003</v>
      </c>
      <c r="G13" s="102"/>
      <c r="H13" s="102"/>
      <c r="I13" s="102"/>
    </row>
    <row r="14" spans="2:9">
      <c r="B14" s="15" t="s">
        <v>66</v>
      </c>
      <c r="C14" s="76">
        <f t="shared" si="0"/>
        <v>7033.5237600000009</v>
      </c>
      <c r="D14" s="76">
        <v>7158.5080000000007</v>
      </c>
      <c r="E14" s="76">
        <v>87919.047000000006</v>
      </c>
      <c r="F14" s="76">
        <v>89481.35</v>
      </c>
      <c r="G14" s="102"/>
      <c r="H14" s="102"/>
      <c r="I14" s="102"/>
    </row>
    <row r="15" spans="2:9">
      <c r="B15" s="15" t="s">
        <v>67</v>
      </c>
      <c r="C15" s="76">
        <f t="shared" si="0"/>
        <v>3014.44848</v>
      </c>
      <c r="D15" s="76">
        <v>2941.4067200000004</v>
      </c>
      <c r="E15" s="76">
        <v>37680.606</v>
      </c>
      <c r="F15" s="76">
        <v>36767.584000000003</v>
      </c>
      <c r="G15" s="102"/>
      <c r="H15" s="102"/>
      <c r="I15" s="102"/>
    </row>
    <row r="16" spans="2:9">
      <c r="B16" s="15" t="s">
        <v>68</v>
      </c>
      <c r="C16" s="76">
        <f t="shared" si="0"/>
        <v>1238.0985600000001</v>
      </c>
      <c r="D16" s="76">
        <v>1237.2610400000001</v>
      </c>
      <c r="E16" s="76">
        <v>15476.232</v>
      </c>
      <c r="F16" s="76">
        <v>15465.763000000001</v>
      </c>
      <c r="G16" s="102"/>
      <c r="H16" s="102"/>
      <c r="I16" s="102"/>
    </row>
    <row r="17" spans="2:9">
      <c r="B17" s="15" t="s">
        <v>69</v>
      </c>
      <c r="C17" s="76">
        <f t="shared" si="0"/>
        <v>349.40176000000002</v>
      </c>
      <c r="D17" s="76">
        <v>332.68663999999995</v>
      </c>
      <c r="E17" s="76">
        <v>4367.5219999999999</v>
      </c>
      <c r="F17" s="76">
        <v>4158.5829999999996</v>
      </c>
      <c r="G17" s="102"/>
      <c r="H17" s="102"/>
      <c r="I17" s="102"/>
    </row>
    <row r="18" spans="2:9">
      <c r="B18" s="15" t="s">
        <v>70</v>
      </c>
      <c r="C18" s="76">
        <f t="shared" si="0"/>
        <v>239.61144000000002</v>
      </c>
      <c r="D18" s="76">
        <v>132.12208000000001</v>
      </c>
      <c r="E18" s="76">
        <v>2995.143</v>
      </c>
      <c r="F18" s="76">
        <v>1651.5260000000001</v>
      </c>
      <c r="G18" s="102"/>
      <c r="H18" s="102"/>
      <c r="I18" s="102"/>
    </row>
    <row r="19" spans="2:9">
      <c r="B19" s="15" t="s">
        <v>71</v>
      </c>
      <c r="C19" s="83">
        <f t="shared" si="0"/>
        <v>0</v>
      </c>
      <c r="D19" s="83">
        <v>0</v>
      </c>
      <c r="E19" s="83">
        <v>0</v>
      </c>
      <c r="F19" s="83">
        <v>0</v>
      </c>
      <c r="G19" s="102"/>
      <c r="H19" s="102"/>
      <c r="I19" s="102"/>
    </row>
    <row r="20" spans="2:9" ht="25.5">
      <c r="B20" s="15" t="s">
        <v>72</v>
      </c>
      <c r="C20" s="76">
        <f t="shared" si="0"/>
        <v>8.4080000000000002E-2</v>
      </c>
      <c r="D20" s="76">
        <v>0.16647999999999999</v>
      </c>
      <c r="E20" s="76">
        <v>1.0509999999999999</v>
      </c>
      <c r="F20" s="76">
        <v>2.081</v>
      </c>
      <c r="G20" s="102"/>
      <c r="H20" s="102"/>
      <c r="I20" s="102"/>
    </row>
    <row r="21" spans="2:9">
      <c r="B21" s="15" t="s">
        <v>73</v>
      </c>
      <c r="C21" s="76">
        <f t="shared" si="0"/>
        <v>11.32048</v>
      </c>
      <c r="D21" s="76">
        <v>4.5652800000000004</v>
      </c>
      <c r="E21" s="76">
        <v>141.506</v>
      </c>
      <c r="F21" s="76">
        <v>57.066000000000003</v>
      </c>
      <c r="G21" s="102"/>
      <c r="H21" s="102"/>
      <c r="I21" s="102"/>
    </row>
    <row r="22" spans="2:9">
      <c r="B22" s="15" t="s">
        <v>74</v>
      </c>
      <c r="C22" s="76">
        <f t="shared" si="0"/>
        <v>1381.6301600000002</v>
      </c>
      <c r="D22" s="76">
        <v>898.30168000000003</v>
      </c>
      <c r="E22" s="76">
        <v>17270.377</v>
      </c>
      <c r="F22" s="76">
        <v>11228.771000000001</v>
      </c>
      <c r="G22" s="102"/>
      <c r="H22" s="102"/>
      <c r="I22" s="102"/>
    </row>
    <row r="23" spans="2:9">
      <c r="B23" s="32" t="s">
        <v>75</v>
      </c>
      <c r="C23" s="85">
        <f t="shared" si="0"/>
        <v>78.682640000000006</v>
      </c>
      <c r="D23" s="85">
        <v>75.984560000000002</v>
      </c>
      <c r="E23" s="85">
        <v>983.53300000000002</v>
      </c>
      <c r="F23" s="85">
        <v>949.80700000000002</v>
      </c>
      <c r="G23" s="102"/>
      <c r="H23" s="102"/>
      <c r="I23" s="102"/>
    </row>
    <row r="24" spans="2:9">
      <c r="B24" s="34" t="s">
        <v>76</v>
      </c>
      <c r="C24" s="87">
        <f t="shared" si="0"/>
        <v>78.682640000000006</v>
      </c>
      <c r="D24" s="87">
        <v>75.984560000000002</v>
      </c>
      <c r="E24" s="87">
        <v>983.53300000000002</v>
      </c>
      <c r="F24" s="87">
        <v>949.80700000000002</v>
      </c>
      <c r="G24" s="102"/>
      <c r="H24" s="102"/>
      <c r="I24" s="102"/>
    </row>
    <row r="25" spans="2:9">
      <c r="B25" s="19" t="s">
        <v>77</v>
      </c>
      <c r="C25" s="70">
        <f t="shared" si="0"/>
        <v>16606.7664</v>
      </c>
      <c r="D25" s="70">
        <v>15893.180000000004</v>
      </c>
      <c r="E25" s="70">
        <v>207584.58000000002</v>
      </c>
      <c r="F25" s="70">
        <v>198664.75000000003</v>
      </c>
      <c r="G25" s="102"/>
      <c r="H25" s="102"/>
      <c r="I25" s="102"/>
    </row>
    <row r="26" spans="2:9">
      <c r="B26" s="35" t="s">
        <v>59</v>
      </c>
      <c r="C26" s="88">
        <f t="shared" si="0"/>
        <v>6592.7707199999995</v>
      </c>
      <c r="D26" s="88">
        <v>6497.7715200000011</v>
      </c>
      <c r="E26" s="88">
        <v>82409.633999999991</v>
      </c>
      <c r="F26" s="88">
        <v>81222.144</v>
      </c>
      <c r="G26" s="102"/>
      <c r="H26" s="102"/>
      <c r="I26" s="102"/>
    </row>
    <row r="27" spans="2:9">
      <c r="B27" s="33" t="s">
        <v>60</v>
      </c>
      <c r="C27" s="86">
        <f t="shared" si="0"/>
        <v>34.511600000000001</v>
      </c>
      <c r="D27" s="86">
        <v>54.154480000000007</v>
      </c>
      <c r="E27" s="86">
        <v>431.39499999999998</v>
      </c>
      <c r="F27" s="86">
        <v>676.93100000000004</v>
      </c>
      <c r="G27" s="102"/>
      <c r="H27" s="102"/>
      <c r="I27" s="102"/>
    </row>
    <row r="28" spans="2:9">
      <c r="B28" s="15" t="s">
        <v>65</v>
      </c>
      <c r="C28" s="76">
        <f t="shared" si="0"/>
        <v>470.48048000000006</v>
      </c>
      <c r="D28" s="76">
        <v>429.2756</v>
      </c>
      <c r="E28" s="76">
        <v>5881.0060000000003</v>
      </c>
      <c r="F28" s="76">
        <v>5365.9449999999997</v>
      </c>
      <c r="G28" s="102"/>
      <c r="H28" s="102"/>
      <c r="I28" s="102"/>
    </row>
    <row r="29" spans="2:9">
      <c r="B29" s="15" t="s">
        <v>66</v>
      </c>
      <c r="C29" s="76">
        <f t="shared" si="0"/>
        <v>4514.8027199999997</v>
      </c>
      <c r="D29" s="76">
        <v>4441.0000800000007</v>
      </c>
      <c r="E29" s="76">
        <v>56435.034</v>
      </c>
      <c r="F29" s="76">
        <v>55512.501000000004</v>
      </c>
      <c r="G29" s="102"/>
      <c r="H29" s="102"/>
      <c r="I29" s="102"/>
    </row>
    <row r="30" spans="2:9">
      <c r="B30" s="23" t="s">
        <v>78</v>
      </c>
      <c r="C30" s="68">
        <f t="shared" si="0"/>
        <v>1083.0644</v>
      </c>
      <c r="D30" s="68">
        <v>950.12368000000004</v>
      </c>
      <c r="E30" s="68">
        <v>13538.305</v>
      </c>
      <c r="F30" s="68">
        <v>11876.546</v>
      </c>
      <c r="G30" s="102"/>
      <c r="H30" s="102"/>
      <c r="I30" s="102"/>
    </row>
    <row r="31" spans="2:9">
      <c r="B31" s="23" t="s">
        <v>79</v>
      </c>
      <c r="C31" s="68">
        <f t="shared" si="0"/>
        <v>494.63656000000003</v>
      </c>
      <c r="D31" s="68">
        <v>506.43680000000001</v>
      </c>
      <c r="E31" s="68">
        <v>6182.9570000000003</v>
      </c>
      <c r="F31" s="68">
        <v>6330.46</v>
      </c>
      <c r="G31" s="102"/>
      <c r="H31" s="102"/>
      <c r="I31" s="102"/>
    </row>
    <row r="32" spans="2:9">
      <c r="B32" s="23" t="s">
        <v>80</v>
      </c>
      <c r="C32" s="68">
        <f t="shared" si="0"/>
        <v>2937.10176</v>
      </c>
      <c r="D32" s="68">
        <v>2984.4396000000002</v>
      </c>
      <c r="E32" s="68">
        <v>36713.771999999997</v>
      </c>
      <c r="F32" s="68">
        <v>37305.495000000003</v>
      </c>
      <c r="G32" s="102"/>
      <c r="H32" s="102"/>
      <c r="I32" s="102"/>
    </row>
    <row r="33" spans="2:9">
      <c r="B33" s="15" t="s">
        <v>67</v>
      </c>
      <c r="C33" s="76">
        <f t="shared" si="0"/>
        <v>1572.9759200000001</v>
      </c>
      <c r="D33" s="76">
        <v>1573.3413600000001</v>
      </c>
      <c r="E33" s="76">
        <v>19662.199000000001</v>
      </c>
      <c r="F33" s="76">
        <v>19666.767</v>
      </c>
      <c r="G33" s="102"/>
      <c r="H33" s="102"/>
      <c r="I33" s="102"/>
    </row>
    <row r="34" spans="2:9">
      <c r="B34" s="23" t="s">
        <v>81</v>
      </c>
      <c r="C34" s="68">
        <f t="shared" si="0"/>
        <v>587.99767999999995</v>
      </c>
      <c r="D34" s="68">
        <v>590.77103999999997</v>
      </c>
      <c r="E34" s="68">
        <v>7349.9709999999995</v>
      </c>
      <c r="F34" s="68">
        <v>7384.6379999999999</v>
      </c>
      <c r="G34" s="102"/>
      <c r="H34" s="102"/>
      <c r="I34" s="102"/>
    </row>
    <row r="35" spans="2:9">
      <c r="B35" s="23" t="s">
        <v>82</v>
      </c>
      <c r="C35" s="68">
        <f t="shared" si="0"/>
        <v>563.03679999999997</v>
      </c>
      <c r="D35" s="68">
        <v>555.07688000000007</v>
      </c>
      <c r="E35" s="68">
        <v>7037.96</v>
      </c>
      <c r="F35" s="68">
        <v>6938.4610000000002</v>
      </c>
      <c r="G35" s="102"/>
      <c r="H35" s="102"/>
      <c r="I35" s="102"/>
    </row>
    <row r="36" spans="2:9">
      <c r="B36" s="23" t="s">
        <v>83</v>
      </c>
      <c r="C36" s="68">
        <f t="shared" si="0"/>
        <v>140.56136000000001</v>
      </c>
      <c r="D36" s="68">
        <v>140.13264000000001</v>
      </c>
      <c r="E36" s="68">
        <v>1757.0170000000001</v>
      </c>
      <c r="F36" s="68">
        <v>1751.6579999999999</v>
      </c>
      <c r="G36" s="102"/>
      <c r="H36" s="102"/>
      <c r="I36" s="102"/>
    </row>
    <row r="37" spans="2:9">
      <c r="B37" s="23" t="s">
        <v>84</v>
      </c>
      <c r="C37" s="68">
        <f t="shared" si="0"/>
        <v>281.38008000000002</v>
      </c>
      <c r="D37" s="68">
        <v>287.36080000000004</v>
      </c>
      <c r="E37" s="68">
        <v>3517.2510000000002</v>
      </c>
      <c r="F37" s="68">
        <v>3592.01</v>
      </c>
      <c r="G37" s="102"/>
      <c r="H37" s="102"/>
      <c r="I37" s="102"/>
    </row>
    <row r="38" spans="2:9">
      <c r="B38" s="32" t="s">
        <v>85</v>
      </c>
      <c r="C38" s="85">
        <f t="shared" si="0"/>
        <v>1235.97288</v>
      </c>
      <c r="D38" s="85">
        <v>1219.6563200000001</v>
      </c>
      <c r="E38" s="85">
        <v>15449.661</v>
      </c>
      <c r="F38" s="85">
        <v>15245.704000000002</v>
      </c>
      <c r="G38" s="102"/>
      <c r="H38" s="102"/>
      <c r="I38" s="102"/>
    </row>
    <row r="39" spans="2:9" ht="20.25" customHeight="1">
      <c r="B39" s="48" t="s">
        <v>0</v>
      </c>
      <c r="C39" s="89">
        <f t="shared" si="0"/>
        <v>0</v>
      </c>
      <c r="D39" s="89"/>
      <c r="E39" s="89"/>
      <c r="F39" s="89"/>
      <c r="G39" s="102"/>
      <c r="H39" s="102"/>
      <c r="I39" s="102"/>
    </row>
    <row r="40" spans="2:9">
      <c r="B40" s="24" t="s">
        <v>86</v>
      </c>
      <c r="C40" s="71">
        <f t="shared" si="0"/>
        <v>713.61775999999998</v>
      </c>
      <c r="D40" s="71">
        <v>646.82904000000008</v>
      </c>
      <c r="E40" s="71">
        <v>8920.2219999999998</v>
      </c>
      <c r="F40" s="71">
        <v>8085.3630000000003</v>
      </c>
      <c r="G40" s="102"/>
      <c r="H40" s="102"/>
      <c r="I40" s="102"/>
    </row>
    <row r="41" spans="2:9">
      <c r="B41" s="23" t="s">
        <v>87</v>
      </c>
      <c r="C41" s="68">
        <f t="shared" si="0"/>
        <v>483.55055999999996</v>
      </c>
      <c r="D41" s="68">
        <v>479.08127999999999</v>
      </c>
      <c r="E41" s="68">
        <v>6044.3819999999996</v>
      </c>
      <c r="F41" s="68">
        <v>5988.5159999999996</v>
      </c>
      <c r="G41" s="102"/>
      <c r="H41" s="102"/>
      <c r="I41" s="102"/>
    </row>
    <row r="42" spans="2:9">
      <c r="B42" s="23" t="s">
        <v>88</v>
      </c>
      <c r="C42" s="68">
        <f t="shared" si="0"/>
        <v>38.804560000000002</v>
      </c>
      <c r="D42" s="68">
        <v>93.746000000000009</v>
      </c>
      <c r="E42" s="68">
        <v>485.05700000000002</v>
      </c>
      <c r="F42" s="68">
        <v>1171.825</v>
      </c>
      <c r="G42" s="102"/>
      <c r="H42" s="102"/>
      <c r="I42" s="102"/>
    </row>
    <row r="43" spans="2:9" ht="13.5" customHeight="1">
      <c r="B43" s="84" t="s">
        <v>89</v>
      </c>
      <c r="C43" s="90">
        <f t="shared" si="0"/>
        <v>0</v>
      </c>
      <c r="D43" s="90"/>
      <c r="E43" s="90"/>
      <c r="F43" s="90"/>
      <c r="G43" s="102"/>
      <c r="H43" s="102"/>
      <c r="I43" s="102"/>
    </row>
    <row r="44" spans="2:9">
      <c r="B44" s="24" t="s">
        <v>90</v>
      </c>
      <c r="C44" s="71">
        <f t="shared" si="0"/>
        <v>422.13976000000002</v>
      </c>
      <c r="D44" s="71">
        <v>439.45016000000004</v>
      </c>
      <c r="E44" s="71">
        <v>5276.7470000000003</v>
      </c>
      <c r="F44" s="71">
        <v>5493.1270000000004</v>
      </c>
      <c r="G44" s="102"/>
      <c r="H44" s="102"/>
      <c r="I44" s="102"/>
    </row>
    <row r="45" spans="2:9" ht="25.5">
      <c r="B45" s="23" t="s">
        <v>91</v>
      </c>
      <c r="C45" s="68">
        <f t="shared" si="0"/>
        <v>813.8356</v>
      </c>
      <c r="D45" s="68">
        <v>780.20903999999996</v>
      </c>
      <c r="E45" s="68">
        <v>10172.945</v>
      </c>
      <c r="F45" s="68">
        <v>9752.6129999999994</v>
      </c>
      <c r="G45" s="102"/>
      <c r="H45" s="102"/>
      <c r="I45" s="102"/>
    </row>
    <row r="46" spans="2:9">
      <c r="B46" s="32" t="s">
        <v>75</v>
      </c>
      <c r="C46" s="85">
        <f t="shared" si="0"/>
        <v>129.1908</v>
      </c>
      <c r="D46" s="85">
        <v>133.822</v>
      </c>
      <c r="E46" s="85">
        <v>1614.885</v>
      </c>
      <c r="F46" s="85">
        <v>1672.7750000000001</v>
      </c>
      <c r="G46" s="102"/>
      <c r="H46" s="102"/>
      <c r="I46" s="102"/>
    </row>
    <row r="47" spans="2:9">
      <c r="B47" s="34" t="s">
        <v>76</v>
      </c>
      <c r="C47" s="87">
        <f t="shared" si="0"/>
        <v>129.1908</v>
      </c>
      <c r="D47" s="87">
        <v>133.822</v>
      </c>
      <c r="E47" s="87">
        <v>1614.885</v>
      </c>
      <c r="F47" s="87">
        <v>1672.7750000000001</v>
      </c>
      <c r="G47" s="102"/>
      <c r="H47" s="102"/>
      <c r="I47" s="102"/>
    </row>
    <row r="48" spans="2:9">
      <c r="B48" s="36" t="s">
        <v>92</v>
      </c>
      <c r="C48" s="91">
        <f t="shared" si="0"/>
        <v>7957.9343999999992</v>
      </c>
      <c r="D48" s="91">
        <v>7851.2498400000004</v>
      </c>
      <c r="E48" s="91">
        <v>99474.18</v>
      </c>
      <c r="F48" s="91">
        <v>98140.623000000007</v>
      </c>
      <c r="G48" s="102"/>
      <c r="H48" s="102"/>
      <c r="I48" s="102"/>
    </row>
    <row r="49" spans="2:9" ht="25.5">
      <c r="B49" s="37" t="s">
        <v>93</v>
      </c>
      <c r="C49" s="92">
        <f t="shared" si="0"/>
        <v>2.88</v>
      </c>
      <c r="D49" s="92">
        <v>3.2800000000000002</v>
      </c>
      <c r="E49" s="92">
        <v>36</v>
      </c>
      <c r="F49" s="92">
        <v>41</v>
      </c>
      <c r="G49" s="102"/>
      <c r="H49" s="102"/>
      <c r="I49" s="102"/>
    </row>
    <row r="50" spans="2:9">
      <c r="B50" s="32" t="s">
        <v>94</v>
      </c>
      <c r="C50" s="85">
        <f t="shared" si="0"/>
        <v>24567.5808</v>
      </c>
      <c r="D50" s="85">
        <v>23747.709840000003</v>
      </c>
      <c r="E50" s="85">
        <v>307094.76</v>
      </c>
      <c r="F50" s="85">
        <v>296846.37300000002</v>
      </c>
      <c r="G50" s="102"/>
      <c r="H50" s="102"/>
      <c r="I50" s="102"/>
    </row>
    <row r="51" spans="2:9">
      <c r="B51" s="38" t="s">
        <v>95</v>
      </c>
      <c r="C51" s="93">
        <f t="shared" si="0"/>
        <v>0</v>
      </c>
      <c r="D51" s="93">
        <v>0</v>
      </c>
      <c r="E51" s="93">
        <v>0</v>
      </c>
      <c r="F51" s="93" t="s">
        <v>1</v>
      </c>
      <c r="G51" s="102"/>
      <c r="H51" s="102"/>
      <c r="I51" s="102"/>
    </row>
    <row r="52" spans="2:9">
      <c r="B52" s="33" t="s">
        <v>96</v>
      </c>
      <c r="C52" s="86">
        <f t="shared" si="0"/>
        <v>276.08168000000001</v>
      </c>
      <c r="D52" s="86">
        <v>222.0964132486416</v>
      </c>
      <c r="E52" s="86">
        <v>3451.0210000000002</v>
      </c>
      <c r="F52" s="86">
        <v>2776.2051656080198</v>
      </c>
      <c r="G52" s="102"/>
      <c r="H52" s="102"/>
      <c r="I52" s="102"/>
    </row>
    <row r="53" spans="2:9">
      <c r="B53" s="23" t="s">
        <v>97</v>
      </c>
      <c r="C53" s="68">
        <f t="shared" si="0"/>
        <v>210.62624</v>
      </c>
      <c r="D53" s="68">
        <v>155.17104</v>
      </c>
      <c r="E53" s="68">
        <v>2632.828</v>
      </c>
      <c r="F53" s="68">
        <v>1939.6379999999999</v>
      </c>
      <c r="G53" s="102"/>
      <c r="H53" s="102"/>
      <c r="I53" s="102"/>
    </row>
    <row r="54" spans="2:9">
      <c r="B54" s="23" t="s">
        <v>98</v>
      </c>
      <c r="C54" s="68">
        <f t="shared" si="0"/>
        <v>1.26136</v>
      </c>
      <c r="D54" s="68">
        <v>1.032</v>
      </c>
      <c r="E54" s="68">
        <v>15.766999999999999</v>
      </c>
      <c r="F54" s="68">
        <v>12.9</v>
      </c>
      <c r="G54" s="102"/>
      <c r="H54" s="102"/>
      <c r="I54" s="102"/>
    </row>
    <row r="55" spans="2:9">
      <c r="B55" s="23" t="s">
        <v>99</v>
      </c>
      <c r="C55" s="68">
        <f t="shared" si="0"/>
        <v>49.657759999999996</v>
      </c>
      <c r="D55" s="68">
        <v>53.568013248641584</v>
      </c>
      <c r="E55" s="68">
        <v>620.72199999999998</v>
      </c>
      <c r="F55" s="68">
        <v>669.60016560801978</v>
      </c>
      <c r="G55" s="102"/>
      <c r="H55" s="102"/>
      <c r="I55" s="102"/>
    </row>
    <row r="56" spans="2:9" ht="25.5">
      <c r="B56" s="23" t="s">
        <v>100</v>
      </c>
      <c r="C56" s="68">
        <f t="shared" si="0"/>
        <v>10.59632</v>
      </c>
      <c r="D56" s="68">
        <v>10.86336</v>
      </c>
      <c r="E56" s="68">
        <v>132.45400000000001</v>
      </c>
      <c r="F56" s="68">
        <v>135.792</v>
      </c>
      <c r="G56" s="102"/>
      <c r="H56" s="102"/>
      <c r="I56" s="102"/>
    </row>
    <row r="57" spans="2:9">
      <c r="B57" s="23" t="s">
        <v>101</v>
      </c>
      <c r="C57" s="68">
        <f t="shared" si="0"/>
        <v>3.94</v>
      </c>
      <c r="D57" s="68">
        <v>1.462</v>
      </c>
      <c r="E57" s="68">
        <v>49.25</v>
      </c>
      <c r="F57" s="68">
        <v>18.274999999999999</v>
      </c>
      <c r="G57" s="102"/>
      <c r="H57" s="102"/>
      <c r="I57" s="102"/>
    </row>
    <row r="58" spans="2:9">
      <c r="B58" s="15" t="s">
        <v>102</v>
      </c>
      <c r="C58" s="76">
        <f t="shared" si="0"/>
        <v>626.37544000000003</v>
      </c>
      <c r="D58" s="76">
        <v>661.43104000000005</v>
      </c>
      <c r="E58" s="76">
        <v>7829.6930000000002</v>
      </c>
      <c r="F58" s="76">
        <v>8267.8880000000008</v>
      </c>
      <c r="G58" s="102"/>
      <c r="H58" s="102"/>
      <c r="I58" s="102"/>
    </row>
    <row r="59" spans="2:9">
      <c r="B59" s="32" t="s">
        <v>103</v>
      </c>
      <c r="C59" s="85">
        <f t="shared" si="0"/>
        <v>902.45712000000003</v>
      </c>
      <c r="D59" s="85">
        <v>883.52745324864168</v>
      </c>
      <c r="E59" s="85">
        <v>11280.714</v>
      </c>
      <c r="F59" s="85">
        <v>11044.093165608021</v>
      </c>
      <c r="G59" s="102"/>
      <c r="H59" s="102"/>
      <c r="I59" s="102"/>
    </row>
    <row r="60" spans="2:9">
      <c r="B60" s="38" t="s">
        <v>104</v>
      </c>
      <c r="C60" s="94">
        <f t="shared" si="0"/>
        <v>216.64903999999999</v>
      </c>
      <c r="D60" s="94">
        <v>181.71799999999999</v>
      </c>
      <c r="E60" s="94">
        <v>2708.1129999999998</v>
      </c>
      <c r="F60" s="94">
        <v>2271.4749999999999</v>
      </c>
      <c r="G60" s="102"/>
      <c r="H60" s="102"/>
      <c r="I60" s="102"/>
    </row>
    <row r="61" spans="2:9">
      <c r="B61" s="38" t="s">
        <v>105</v>
      </c>
      <c r="C61" s="94">
        <f t="shared" si="0"/>
        <v>106.10816000000001</v>
      </c>
      <c r="D61" s="94">
        <v>110.16816000000001</v>
      </c>
      <c r="E61" s="94">
        <v>1326.3520000000001</v>
      </c>
      <c r="F61" s="94">
        <v>1377.1020000000001</v>
      </c>
      <c r="G61" s="102"/>
      <c r="H61" s="102"/>
      <c r="I61" s="102"/>
    </row>
    <row r="62" spans="2:9">
      <c r="B62" s="38" t="s">
        <v>106</v>
      </c>
      <c r="C62" s="94">
        <f t="shared" si="0"/>
        <v>3061.5008000000003</v>
      </c>
      <c r="D62" s="94">
        <v>2937.9790671449441</v>
      </c>
      <c r="E62" s="94">
        <v>38268.76</v>
      </c>
      <c r="F62" s="94">
        <v>36724.7383393118</v>
      </c>
      <c r="G62" s="102"/>
      <c r="H62" s="102"/>
      <c r="I62" s="102"/>
    </row>
    <row r="63" spans="2:9">
      <c r="B63" s="16" t="s">
        <v>107</v>
      </c>
      <c r="C63" s="95">
        <f t="shared" si="0"/>
        <v>28854.295920000004</v>
      </c>
      <c r="D63" s="95">
        <v>27861.10252039359</v>
      </c>
      <c r="E63" s="95">
        <v>360678.69900000002</v>
      </c>
      <c r="F63" s="95">
        <v>348263.78150491987</v>
      </c>
      <c r="H63" s="102"/>
      <c r="I63" s="102"/>
    </row>
    <row r="64" spans="2:9" ht="9.75" customHeight="1">
      <c r="B64" s="110" t="s">
        <v>199</v>
      </c>
      <c r="C64" s="6"/>
      <c r="D64" s="6"/>
      <c r="E64" s="6"/>
      <c r="F64" s="6"/>
    </row>
    <row r="65" spans="2:6" ht="10.5" customHeight="1">
      <c r="B65" s="110" t="s">
        <v>214</v>
      </c>
      <c r="C65" s="4"/>
      <c r="D65" s="4"/>
      <c r="E65" s="4"/>
      <c r="F65" s="4"/>
    </row>
    <row r="1048571" spans="8:8">
      <c r="H1048571" s="102"/>
    </row>
  </sheetData>
  <mergeCells count="3">
    <mergeCell ref="B2:F2"/>
    <mergeCell ref="C5:D5"/>
    <mergeCell ref="E5:F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40"/>
  <sheetViews>
    <sheetView showGridLines="0" topLeftCell="B1" zoomScale="80" zoomScaleNormal="80" workbookViewId="0">
      <selection activeCell="I18" sqref="I18"/>
    </sheetView>
  </sheetViews>
  <sheetFormatPr baseColWidth="10" defaultColWidth="8.83203125" defaultRowHeight="12.75"/>
  <cols>
    <col min="1" max="1" width="8.83203125" style="1"/>
    <col min="2" max="2" width="83.33203125" style="1" customWidth="1"/>
    <col min="3" max="3" width="15" style="1" bestFit="1" customWidth="1"/>
    <col min="4" max="4" width="14.6640625" style="1" customWidth="1"/>
    <col min="5" max="5" width="22" style="1" customWidth="1"/>
    <col min="6" max="7" width="8.83203125" style="1"/>
    <col min="8" max="8" width="13.5" style="1" customWidth="1"/>
    <col min="9" max="16384" width="8.83203125" style="1"/>
  </cols>
  <sheetData>
    <row r="2" spans="2:8">
      <c r="B2" s="49" t="s">
        <v>195</v>
      </c>
      <c r="C2" s="196"/>
      <c r="D2" s="196"/>
      <c r="E2" s="196"/>
    </row>
    <row r="3" spans="2:8">
      <c r="B3" s="10"/>
      <c r="C3" s="2"/>
      <c r="D3" s="2"/>
      <c r="E3" s="2"/>
    </row>
    <row r="4" spans="2:8">
      <c r="B4" s="10"/>
      <c r="C4" s="2"/>
      <c r="D4" s="2"/>
      <c r="E4" s="2"/>
    </row>
    <row r="5" spans="2:8" ht="39.75">
      <c r="B5" s="10"/>
      <c r="C5" s="198" t="s">
        <v>119</v>
      </c>
      <c r="D5" s="198"/>
      <c r="E5" s="30" t="s">
        <v>30</v>
      </c>
    </row>
    <row r="6" spans="2:8">
      <c r="B6" s="3"/>
      <c r="C6" s="150">
        <v>43555</v>
      </c>
      <c r="D6" s="150">
        <v>43465</v>
      </c>
      <c r="E6" s="150">
        <v>43555</v>
      </c>
    </row>
    <row r="7" spans="2:8">
      <c r="B7" s="19" t="s">
        <v>31</v>
      </c>
      <c r="C7" s="162">
        <v>283483.14836580516</v>
      </c>
      <c r="D7" s="162">
        <v>274256.05832728936</v>
      </c>
      <c r="E7" s="162">
        <f>+C7*8%</f>
        <v>22678.651869264413</v>
      </c>
    </row>
    <row r="8" spans="2:8" ht="14.25">
      <c r="B8" s="152" t="s">
        <v>219</v>
      </c>
      <c r="C8" s="163">
        <v>196755.00536580512</v>
      </c>
      <c r="D8" s="163">
        <v>188158.32532728932</v>
      </c>
      <c r="E8" s="163">
        <f t="shared" ref="E8:E34" si="0">+C8*8%</f>
        <v>15740.400429264409</v>
      </c>
      <c r="H8" s="102"/>
    </row>
    <row r="9" spans="2:8" ht="19.149999999999999" customHeight="1">
      <c r="B9" s="153" t="s">
        <v>218</v>
      </c>
      <c r="C9" s="164">
        <v>5240.3689999999997</v>
      </c>
      <c r="D9" s="164">
        <v>5421</v>
      </c>
      <c r="E9" s="164">
        <f t="shared" si="0"/>
        <v>419.22951999999998</v>
      </c>
      <c r="H9" s="102"/>
    </row>
    <row r="10" spans="2:8" ht="15.6" customHeight="1">
      <c r="B10" s="151" t="s">
        <v>32</v>
      </c>
      <c r="C10" s="97">
        <v>79031.732999999993</v>
      </c>
      <c r="D10" s="97">
        <v>77733</v>
      </c>
      <c r="E10" s="97">
        <f t="shared" si="0"/>
        <v>6322.5386399999998</v>
      </c>
      <c r="H10" s="102"/>
    </row>
    <row r="11" spans="2:8" ht="27">
      <c r="B11" s="154" t="s">
        <v>220</v>
      </c>
      <c r="C11" s="161">
        <v>2456.0410000000002</v>
      </c>
      <c r="D11" s="161">
        <v>2943.5529999999999</v>
      </c>
      <c r="E11" s="161">
        <f t="shared" si="0"/>
        <v>196.48328000000001</v>
      </c>
      <c r="H11" s="102"/>
    </row>
    <row r="12" spans="2:8">
      <c r="B12" s="155" t="s">
        <v>33</v>
      </c>
      <c r="C12" s="162">
        <v>8807.7810000000009</v>
      </c>
      <c r="D12" s="162">
        <v>8482.6139999999996</v>
      </c>
      <c r="E12" s="162">
        <f t="shared" si="0"/>
        <v>704.62248000000011</v>
      </c>
      <c r="H12" s="102"/>
    </row>
    <row r="13" spans="2:8" ht="16.149999999999999" customHeight="1">
      <c r="B13" s="156" t="s">
        <v>34</v>
      </c>
      <c r="C13" s="163">
        <v>7445.4290000000001</v>
      </c>
      <c r="D13" s="163">
        <v>7064.5119999999997</v>
      </c>
      <c r="E13" s="163">
        <f t="shared" si="0"/>
        <v>595.63432</v>
      </c>
      <c r="H13" s="102"/>
    </row>
    <row r="14" spans="2:8">
      <c r="B14" s="151" t="s">
        <v>35</v>
      </c>
      <c r="C14" s="164">
        <v>0</v>
      </c>
      <c r="D14" s="164">
        <v>0</v>
      </c>
      <c r="E14" s="164">
        <f t="shared" si="0"/>
        <v>0</v>
      </c>
      <c r="H14" s="102"/>
    </row>
    <row r="15" spans="2:8">
      <c r="B15" s="151" t="s">
        <v>36</v>
      </c>
      <c r="C15" s="164">
        <v>0</v>
      </c>
      <c r="D15" s="164">
        <v>0</v>
      </c>
      <c r="E15" s="164">
        <f t="shared" si="0"/>
        <v>0</v>
      </c>
      <c r="H15" s="102"/>
    </row>
    <row r="16" spans="2:8">
      <c r="B16" s="151" t="s">
        <v>37</v>
      </c>
      <c r="C16" s="164">
        <v>0</v>
      </c>
      <c r="D16" s="164">
        <v>0</v>
      </c>
      <c r="E16" s="164">
        <f t="shared" si="0"/>
        <v>0</v>
      </c>
      <c r="H16" s="102"/>
    </row>
    <row r="17" spans="2:8" ht="25.5">
      <c r="B17" s="156" t="s">
        <v>38</v>
      </c>
      <c r="C17" s="163">
        <v>36</v>
      </c>
      <c r="D17" s="165">
        <v>41</v>
      </c>
      <c r="E17" s="163">
        <f t="shared" si="0"/>
        <v>2.88</v>
      </c>
      <c r="H17" s="102"/>
    </row>
    <row r="18" spans="2:8">
      <c r="B18" s="157" t="s">
        <v>39</v>
      </c>
      <c r="C18" s="161">
        <v>1326.3520000000001</v>
      </c>
      <c r="D18" s="166">
        <v>1377.1020000000001</v>
      </c>
      <c r="E18" s="161">
        <f t="shared" si="0"/>
        <v>106.10816000000001</v>
      </c>
      <c r="H18" s="102"/>
    </row>
    <row r="19" spans="2:8">
      <c r="B19" s="155" t="s">
        <v>40</v>
      </c>
      <c r="C19" s="167">
        <v>0</v>
      </c>
      <c r="D19" s="167" t="s">
        <v>1</v>
      </c>
      <c r="E19" s="167">
        <f t="shared" si="0"/>
        <v>0</v>
      </c>
      <c r="H19" s="102"/>
    </row>
    <row r="20" spans="2:8" ht="25.5">
      <c r="B20" s="158" t="s">
        <v>41</v>
      </c>
      <c r="C20" s="168">
        <v>2598.4180000000001</v>
      </c>
      <c r="D20" s="169">
        <v>2622.5820000000003</v>
      </c>
      <c r="E20" s="168">
        <f t="shared" si="0"/>
        <v>207.87344000000002</v>
      </c>
      <c r="H20" s="102"/>
    </row>
    <row r="21" spans="2:8">
      <c r="B21" s="156" t="s">
        <v>42</v>
      </c>
      <c r="C21" s="163">
        <v>1614.885</v>
      </c>
      <c r="D21" s="165">
        <v>1672.7750000000001</v>
      </c>
      <c r="E21" s="163">
        <f t="shared" si="0"/>
        <v>129.1908</v>
      </c>
      <c r="H21" s="102"/>
    </row>
    <row r="22" spans="2:8">
      <c r="B22" s="151" t="s">
        <v>43</v>
      </c>
      <c r="C22" s="164">
        <v>0</v>
      </c>
      <c r="D22" s="164">
        <v>0</v>
      </c>
      <c r="E22" s="164">
        <f t="shared" si="0"/>
        <v>0</v>
      </c>
      <c r="H22" s="102"/>
    </row>
    <row r="23" spans="2:8">
      <c r="B23" s="151" t="s">
        <v>44</v>
      </c>
      <c r="C23" s="164">
        <v>0</v>
      </c>
      <c r="D23" s="164">
        <v>0</v>
      </c>
      <c r="E23" s="164">
        <f t="shared" si="0"/>
        <v>0</v>
      </c>
      <c r="H23" s="102"/>
    </row>
    <row r="24" spans="2:8">
      <c r="B24" s="157" t="s">
        <v>45</v>
      </c>
      <c r="C24" s="161">
        <v>983.53300000000002</v>
      </c>
      <c r="D24" s="166">
        <v>949.80700000000002</v>
      </c>
      <c r="E24" s="161">
        <f t="shared" si="0"/>
        <v>78.682640000000006</v>
      </c>
      <c r="H24" s="102"/>
    </row>
    <row r="25" spans="2:8">
      <c r="B25" s="155" t="s">
        <v>46</v>
      </c>
      <c r="C25" s="162">
        <v>13988.827000000001</v>
      </c>
      <c r="D25" s="170">
        <v>13315.56816560802</v>
      </c>
      <c r="E25" s="162">
        <f t="shared" si="0"/>
        <v>1119.10616</v>
      </c>
      <c r="H25" s="102"/>
    </row>
    <row r="26" spans="2:8">
      <c r="B26" s="156" t="s">
        <v>47</v>
      </c>
      <c r="C26" s="163">
        <v>6159.134</v>
      </c>
      <c r="D26" s="165">
        <v>5047.6801656080197</v>
      </c>
      <c r="E26" s="163">
        <f t="shared" si="0"/>
        <v>492.73072000000002</v>
      </c>
      <c r="H26" s="102"/>
    </row>
    <row r="27" spans="2:8">
      <c r="B27" s="157" t="s">
        <v>48</v>
      </c>
      <c r="C27" s="161">
        <v>7829.6930000000002</v>
      </c>
      <c r="D27" s="166">
        <v>8267.8880000000008</v>
      </c>
      <c r="E27" s="161">
        <f t="shared" si="0"/>
        <v>626.37544000000003</v>
      </c>
      <c r="H27" s="102"/>
    </row>
    <row r="28" spans="2:8">
      <c r="B28" s="155" t="s">
        <v>49</v>
      </c>
      <c r="C28" s="162">
        <v>38268.762999999999</v>
      </c>
      <c r="D28" s="170">
        <v>36724.7383393118</v>
      </c>
      <c r="E28" s="162">
        <f t="shared" si="0"/>
        <v>3061.5010400000001</v>
      </c>
      <c r="H28" s="102"/>
    </row>
    <row r="29" spans="2:8">
      <c r="B29" s="156" t="s">
        <v>50</v>
      </c>
      <c r="C29" s="163">
        <v>6649.45</v>
      </c>
      <c r="D29" s="165">
        <v>5907.5749999999998</v>
      </c>
      <c r="E29" s="163">
        <f t="shared" si="0"/>
        <v>531.95600000000002</v>
      </c>
      <c r="H29" s="102"/>
    </row>
    <row r="30" spans="2:8">
      <c r="B30" s="151" t="s">
        <v>51</v>
      </c>
      <c r="C30" s="97">
        <v>9979.6129999999994</v>
      </c>
      <c r="D30" s="97">
        <v>9341.1630000000005</v>
      </c>
      <c r="E30" s="97">
        <f t="shared" si="0"/>
        <v>798.36903999999993</v>
      </c>
      <c r="H30" s="102"/>
    </row>
    <row r="31" spans="2:8">
      <c r="B31" s="151" t="s">
        <v>52</v>
      </c>
      <c r="C31" s="97">
        <v>21639.7</v>
      </c>
      <c r="D31" s="97">
        <v>21476</v>
      </c>
      <c r="E31" s="97">
        <f t="shared" si="0"/>
        <v>1731.1760000000002</v>
      </c>
      <c r="H31" s="102"/>
    </row>
    <row r="32" spans="2:8" ht="25.5">
      <c r="B32" s="159" t="s">
        <v>53</v>
      </c>
      <c r="C32" s="171">
        <v>13531.764134194904</v>
      </c>
      <c r="D32" s="171">
        <v>12862.220672710715</v>
      </c>
      <c r="E32" s="171">
        <f t="shared" si="0"/>
        <v>1082.5411307355923</v>
      </c>
      <c r="H32" s="102"/>
    </row>
    <row r="33" spans="2:8">
      <c r="B33" s="160" t="s">
        <v>54</v>
      </c>
      <c r="C33" s="172">
        <v>0</v>
      </c>
      <c r="D33" s="172">
        <v>0</v>
      </c>
      <c r="E33" s="172">
        <f t="shared" si="0"/>
        <v>0</v>
      </c>
      <c r="H33" s="102"/>
    </row>
    <row r="34" spans="2:8">
      <c r="B34" s="20" t="s">
        <v>55</v>
      </c>
      <c r="C34" s="173">
        <f>+C32+C28+C25+C20+C19+C12+C7</f>
        <v>360678.70150000008</v>
      </c>
      <c r="D34" s="173">
        <v>348263.78151791991</v>
      </c>
      <c r="E34" s="173">
        <f t="shared" si="0"/>
        <v>28854.296120000006</v>
      </c>
      <c r="H34" s="102"/>
    </row>
    <row r="35" spans="2:8">
      <c r="B35" s="197" t="s">
        <v>213</v>
      </c>
      <c r="C35" s="197"/>
      <c r="D35" s="197"/>
      <c r="E35" s="197"/>
    </row>
    <row r="36" spans="2:8">
      <c r="B36" s="197" t="s">
        <v>214</v>
      </c>
      <c r="C36" s="197"/>
      <c r="D36" s="197"/>
      <c r="E36" s="197"/>
    </row>
    <row r="37" spans="2:8" ht="19.5" customHeight="1">
      <c r="B37" s="199" t="s">
        <v>225</v>
      </c>
      <c r="C37" s="197"/>
      <c r="D37" s="197"/>
      <c r="E37" s="197"/>
    </row>
    <row r="38" spans="2:8" ht="20.25" customHeight="1">
      <c r="B38" s="197" t="s">
        <v>216</v>
      </c>
      <c r="C38" s="197"/>
      <c r="D38" s="197"/>
      <c r="E38" s="197"/>
    </row>
    <row r="39" spans="2:8" ht="22.15" customHeight="1">
      <c r="B39" s="197" t="s">
        <v>217</v>
      </c>
      <c r="C39" s="197"/>
      <c r="D39" s="197"/>
      <c r="E39" s="197"/>
    </row>
    <row r="40" spans="2:8" ht="22.15" customHeight="1">
      <c r="B40" s="197" t="s">
        <v>215</v>
      </c>
      <c r="C40" s="197"/>
      <c r="D40" s="197"/>
      <c r="E40" s="197"/>
    </row>
  </sheetData>
  <mergeCells count="8">
    <mergeCell ref="B38:E38"/>
    <mergeCell ref="B39:E39"/>
    <mergeCell ref="B40:E40"/>
    <mergeCell ref="C2:E2"/>
    <mergeCell ref="B35:E35"/>
    <mergeCell ref="B36:E36"/>
    <mergeCell ref="C5:D5"/>
    <mergeCell ref="B37:E3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5"/>
  <sheetViews>
    <sheetView showGridLines="0" topLeftCell="B1" zoomScaleNormal="100" workbookViewId="0">
      <selection activeCell="A16" sqref="A16:XFD23"/>
    </sheetView>
  </sheetViews>
  <sheetFormatPr baseColWidth="10" defaultColWidth="9" defaultRowHeight="12.75"/>
  <cols>
    <col min="1" max="1" width="9" style="11"/>
    <col min="2" max="2" width="37.5" style="11" customWidth="1"/>
    <col min="3" max="3" width="16.1640625" style="11" customWidth="1"/>
    <col min="4" max="4" width="21.83203125" style="11" customWidth="1"/>
    <col min="5" max="5" width="20.33203125" style="11" customWidth="1"/>
    <col min="6" max="6" width="22.6640625" style="11" customWidth="1"/>
    <col min="7" max="7" width="20.33203125" style="11" customWidth="1"/>
    <col min="8" max="8" width="22.5" style="11" customWidth="1"/>
    <col min="9" max="16384" width="9" style="11"/>
  </cols>
  <sheetData>
    <row r="2" spans="2:8">
      <c r="B2" s="200" t="s">
        <v>197</v>
      </c>
      <c r="C2" s="200"/>
      <c r="D2" s="200"/>
      <c r="E2" s="200"/>
      <c r="F2" s="200"/>
      <c r="G2" s="200"/>
      <c r="H2" s="200"/>
    </row>
    <row r="3" spans="2:8">
      <c r="B3" s="14"/>
      <c r="C3" s="14"/>
      <c r="D3" s="14"/>
      <c r="E3" s="14"/>
      <c r="F3" s="14"/>
      <c r="G3" s="14"/>
      <c r="H3" s="14"/>
    </row>
    <row r="4" spans="2:8">
      <c r="B4" s="14"/>
      <c r="C4" s="14"/>
      <c r="D4" s="14"/>
      <c r="E4" s="14"/>
      <c r="F4" s="14"/>
      <c r="G4" s="14"/>
      <c r="H4" s="14"/>
    </row>
    <row r="5" spans="2:8" s="8" customFormat="1">
      <c r="B5" s="143"/>
      <c r="C5" s="202" t="s">
        <v>108</v>
      </c>
      <c r="D5" s="202"/>
      <c r="E5" s="202" t="s">
        <v>109</v>
      </c>
      <c r="F5" s="202"/>
      <c r="G5" s="201" t="s">
        <v>2</v>
      </c>
      <c r="H5" s="202"/>
    </row>
    <row r="6" spans="2:8" ht="25.5">
      <c r="B6" s="142"/>
      <c r="C6" s="63" t="s">
        <v>144</v>
      </c>
      <c r="D6" s="53" t="s">
        <v>143</v>
      </c>
      <c r="E6" s="60" t="s">
        <v>144</v>
      </c>
      <c r="F6" s="60" t="s">
        <v>143</v>
      </c>
      <c r="G6" s="53" t="s">
        <v>144</v>
      </c>
      <c r="H6" s="53" t="s">
        <v>143</v>
      </c>
    </row>
    <row r="7" spans="2:8">
      <c r="B7" s="61" t="s">
        <v>206</v>
      </c>
      <c r="C7" s="41">
        <v>77166</v>
      </c>
      <c r="D7" s="41">
        <f>+C7*8%</f>
        <v>6173.28</v>
      </c>
      <c r="E7" s="41">
        <v>4056.48</v>
      </c>
      <c r="F7" s="44">
        <f>+E7*8%</f>
        <v>324.51839999999999</v>
      </c>
      <c r="G7" s="41">
        <v>81222.144</v>
      </c>
      <c r="H7" s="41">
        <f>+G7*8%</f>
        <v>6497.7715200000002</v>
      </c>
    </row>
    <row r="8" spans="2:8">
      <c r="B8" s="42" t="s">
        <v>112</v>
      </c>
      <c r="C8" s="76">
        <v>404.82281352661403</v>
      </c>
      <c r="D8" s="76">
        <f t="shared" ref="D8:F15" si="0">+C8*8%</f>
        <v>32.385825082129124</v>
      </c>
      <c r="E8" s="76">
        <v>-300.92775945740698</v>
      </c>
      <c r="F8" s="76">
        <f t="shared" si="0"/>
        <v>-24.07422075659256</v>
      </c>
      <c r="G8" s="76">
        <v>103.89505406920613</v>
      </c>
      <c r="H8" s="76">
        <f t="shared" ref="H8" si="1">+G8*8%</f>
        <v>8.3116043255364893</v>
      </c>
    </row>
    <row r="9" spans="2:8">
      <c r="B9" s="43" t="s">
        <v>113</v>
      </c>
      <c r="C9" s="76">
        <v>-307.24974352860517</v>
      </c>
      <c r="D9" s="76">
        <f t="shared" si="0"/>
        <v>-24.579979482288415</v>
      </c>
      <c r="E9" s="76">
        <v>443.8146570819257</v>
      </c>
      <c r="F9" s="76">
        <f t="shared" si="0"/>
        <v>35.505172566554059</v>
      </c>
      <c r="G9" s="76">
        <v>136.56491355332057</v>
      </c>
      <c r="H9" s="76">
        <f t="shared" ref="H9" si="2">+G9*8%</f>
        <v>10.925193084265645</v>
      </c>
    </row>
    <row r="10" spans="2:8">
      <c r="B10" s="43" t="s">
        <v>114</v>
      </c>
      <c r="C10" s="76">
        <v>0</v>
      </c>
      <c r="D10" s="76">
        <f t="shared" si="0"/>
        <v>0</v>
      </c>
      <c r="E10" s="76">
        <v>0</v>
      </c>
      <c r="F10" s="76">
        <f t="shared" si="0"/>
        <v>0</v>
      </c>
      <c r="G10" s="76">
        <v>0</v>
      </c>
      <c r="H10" s="76">
        <f t="shared" ref="H10" si="3">+G10*8%</f>
        <v>0</v>
      </c>
    </row>
    <row r="11" spans="2:8">
      <c r="B11" s="43" t="s">
        <v>115</v>
      </c>
      <c r="C11" s="76">
        <v>0</v>
      </c>
      <c r="D11" s="76">
        <f t="shared" si="0"/>
        <v>0</v>
      </c>
      <c r="E11" s="76">
        <v>0</v>
      </c>
      <c r="F11" s="76">
        <f t="shared" si="0"/>
        <v>0</v>
      </c>
      <c r="G11" s="76">
        <v>0</v>
      </c>
      <c r="H11" s="76">
        <f t="shared" ref="H11" si="4">+G11*8%</f>
        <v>0</v>
      </c>
    </row>
    <row r="12" spans="2:8">
      <c r="B12" s="43" t="s">
        <v>116</v>
      </c>
      <c r="C12" s="76">
        <v>0</v>
      </c>
      <c r="D12" s="76">
        <f t="shared" si="0"/>
        <v>0</v>
      </c>
      <c r="E12" s="76">
        <v>0</v>
      </c>
      <c r="F12" s="76">
        <f t="shared" si="0"/>
        <v>0</v>
      </c>
      <c r="G12" s="76">
        <v>0</v>
      </c>
      <c r="H12" s="76">
        <f t="shared" ref="H12" si="5">+G12*8%</f>
        <v>0</v>
      </c>
    </row>
    <row r="13" spans="2:8">
      <c r="B13" s="43" t="s">
        <v>117</v>
      </c>
      <c r="C13" s="76">
        <v>964.01393000197947</v>
      </c>
      <c r="D13" s="76">
        <f t="shared" si="0"/>
        <v>77.121114400158362</v>
      </c>
      <c r="E13" s="76">
        <v>-16.97789762451805</v>
      </c>
      <c r="F13" s="76">
        <f t="shared" si="0"/>
        <v>-1.3582318099614441</v>
      </c>
      <c r="G13" s="76">
        <v>947.03603237746142</v>
      </c>
      <c r="H13" s="76">
        <f t="shared" ref="H13" si="6">+G13*8%</f>
        <v>75.762882590196909</v>
      </c>
    </row>
    <row r="14" spans="2:8">
      <c r="B14" s="47" t="s">
        <v>118</v>
      </c>
      <c r="C14" s="76">
        <v>0</v>
      </c>
      <c r="D14" s="76">
        <f t="shared" si="0"/>
        <v>0</v>
      </c>
      <c r="E14" s="76">
        <v>-0.47500000000093223</v>
      </c>
      <c r="F14" s="76">
        <f t="shared" si="0"/>
        <v>-3.8000000000074578E-2</v>
      </c>
      <c r="G14" s="76">
        <v>-0.13899999999898682</v>
      </c>
      <c r="H14" s="76">
        <f t="shared" ref="H14" si="7">+G14*8%</f>
        <v>-1.1119999999918946E-2</v>
      </c>
    </row>
    <row r="15" spans="2:8" ht="16.5" customHeight="1">
      <c r="B15" s="61" t="s">
        <v>207</v>
      </c>
      <c r="C15" s="41">
        <f>+SUM(C7:C14)</f>
        <v>78227.586999999985</v>
      </c>
      <c r="D15" s="41">
        <f t="shared" si="0"/>
        <v>6258.2069599999986</v>
      </c>
      <c r="E15" s="41">
        <f>+SUM(E7:E14)</f>
        <v>4181.9139999999998</v>
      </c>
      <c r="F15" s="41">
        <f t="shared" si="0"/>
        <v>334.55311999999998</v>
      </c>
      <c r="G15" s="41">
        <f>+SUM(G7:G14)</f>
        <v>82409.500999999989</v>
      </c>
      <c r="H15" s="41">
        <f t="shared" ref="H15" si="8">+G15*8%</f>
        <v>6592.7600799999991</v>
      </c>
    </row>
  </sheetData>
  <mergeCells count="4">
    <mergeCell ref="B2:H2"/>
    <mergeCell ref="G5:H5"/>
    <mergeCell ref="C5:D5"/>
    <mergeCell ref="E5:F5"/>
  </mergeCells>
  <pageMargins left="0.7" right="0.7" top="0.75" bottom="0.75" header="0.3" footer="0.3"/>
  <ignoredErrors>
    <ignoredError sqref="D15 F15"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15"/>
  <sheetViews>
    <sheetView showGridLines="0" zoomScaleNormal="100" workbookViewId="0">
      <selection activeCell="A16" sqref="A16"/>
    </sheetView>
  </sheetViews>
  <sheetFormatPr baseColWidth="10" defaultColWidth="9" defaultRowHeight="12.75"/>
  <cols>
    <col min="1" max="1" width="9" style="11"/>
    <col min="2" max="2" width="39.33203125" style="11" customWidth="1"/>
    <col min="3" max="3" width="18.1640625" style="11" customWidth="1"/>
    <col min="4" max="4" width="21.1640625" style="11" customWidth="1"/>
    <col min="5" max="5" width="17.5" style="11" customWidth="1"/>
    <col min="6" max="6" width="21" style="11" customWidth="1"/>
    <col min="7" max="7" width="16.6640625" style="11" customWidth="1"/>
    <col min="8" max="8" width="21" style="11" customWidth="1"/>
    <col min="9" max="16384" width="9" style="11"/>
  </cols>
  <sheetData>
    <row r="2" spans="2:10">
      <c r="B2" s="203" t="s">
        <v>198</v>
      </c>
      <c r="C2" s="200"/>
      <c r="D2" s="200"/>
      <c r="E2" s="200"/>
      <c r="F2" s="200"/>
      <c r="G2" s="200"/>
      <c r="H2" s="200"/>
    </row>
    <row r="3" spans="2:10">
      <c r="B3" s="14"/>
      <c r="C3" s="14"/>
      <c r="D3" s="14"/>
      <c r="E3" s="14"/>
      <c r="F3" s="14"/>
      <c r="G3" s="14"/>
      <c r="H3" s="14"/>
    </row>
    <row r="4" spans="2:10">
      <c r="B4" s="14"/>
      <c r="C4" s="14"/>
      <c r="D4" s="14"/>
      <c r="E4" s="14"/>
      <c r="F4" s="14"/>
      <c r="G4" s="14"/>
      <c r="H4" s="14"/>
    </row>
    <row r="5" spans="2:10" s="8" customFormat="1">
      <c r="C5" s="202" t="s">
        <v>108</v>
      </c>
      <c r="D5" s="202"/>
      <c r="E5" s="202" t="s">
        <v>109</v>
      </c>
      <c r="F5" s="202"/>
      <c r="G5" s="201" t="s">
        <v>2</v>
      </c>
      <c r="H5" s="202"/>
    </row>
    <row r="6" spans="2:10" s="8" customFormat="1" ht="25.5">
      <c r="B6" s="144"/>
      <c r="C6" s="45" t="s">
        <v>110</v>
      </c>
      <c r="D6" s="9" t="s">
        <v>111</v>
      </c>
      <c r="E6" s="45" t="s">
        <v>110</v>
      </c>
      <c r="F6" s="9" t="s">
        <v>111</v>
      </c>
      <c r="G6" s="45" t="s">
        <v>110</v>
      </c>
      <c r="H6" s="9" t="s">
        <v>111</v>
      </c>
    </row>
    <row r="7" spans="2:10">
      <c r="B7" s="62" t="s">
        <v>206</v>
      </c>
      <c r="C7" s="46">
        <v>194706.91099999999</v>
      </c>
      <c r="D7" s="46">
        <f>+C7*8%</f>
        <v>15576.552879999999</v>
      </c>
      <c r="E7" s="46">
        <v>3008.0320000000002</v>
      </c>
      <c r="F7" s="46">
        <v>240.64256</v>
      </c>
      <c r="G7" s="46">
        <v>197714.943</v>
      </c>
      <c r="H7" s="46">
        <v>15817.19544</v>
      </c>
      <c r="J7" s="111"/>
    </row>
    <row r="8" spans="2:10">
      <c r="B8" s="42" t="s">
        <v>112</v>
      </c>
      <c r="C8" s="107">
        <v>7169.2057166603099</v>
      </c>
      <c r="D8" s="107">
        <f t="shared" ref="D8:D15" si="0">+C8*8%</f>
        <v>573.53645733282485</v>
      </c>
      <c r="E8" s="107">
        <v>228.53303800643403</v>
      </c>
      <c r="F8" s="107">
        <v>18.282643040514724</v>
      </c>
      <c r="G8" s="107">
        <v>7392.3447546667458</v>
      </c>
      <c r="H8" s="107">
        <v>591.38758037333969</v>
      </c>
      <c r="J8" s="111"/>
    </row>
    <row r="9" spans="2:10">
      <c r="B9" s="43" t="s">
        <v>113</v>
      </c>
      <c r="C9" s="107">
        <v>163.95700000000073</v>
      </c>
      <c r="D9" s="107">
        <f t="shared" si="0"/>
        <v>13.116560000000058</v>
      </c>
      <c r="E9" s="107">
        <v>22.299999999999272</v>
      </c>
      <c r="F9" s="107">
        <v>1.7839999999999419</v>
      </c>
      <c r="G9" s="107">
        <v>186.25700000000001</v>
      </c>
      <c r="H9" s="107">
        <v>14.90056</v>
      </c>
      <c r="J9" s="111"/>
    </row>
    <row r="10" spans="2:10">
      <c r="B10" s="43" t="s">
        <v>114</v>
      </c>
      <c r="C10" s="107">
        <v>0</v>
      </c>
      <c r="D10" s="107">
        <f t="shared" si="0"/>
        <v>0</v>
      </c>
      <c r="E10" s="107">
        <v>0</v>
      </c>
      <c r="F10" s="107">
        <v>0</v>
      </c>
      <c r="G10" s="107">
        <v>0</v>
      </c>
      <c r="H10" s="107">
        <v>0</v>
      </c>
      <c r="J10" s="111"/>
    </row>
    <row r="11" spans="2:10">
      <c r="B11" s="43" t="s">
        <v>115</v>
      </c>
      <c r="C11" s="107">
        <v>0</v>
      </c>
      <c r="D11" s="107">
        <f t="shared" si="0"/>
        <v>0</v>
      </c>
      <c r="E11" s="107">
        <v>0</v>
      </c>
      <c r="F11" s="107">
        <v>0</v>
      </c>
      <c r="G11" s="107">
        <v>0</v>
      </c>
      <c r="H11" s="107">
        <v>0</v>
      </c>
      <c r="J11" s="111"/>
    </row>
    <row r="12" spans="2:10">
      <c r="B12" s="43" t="s">
        <v>116</v>
      </c>
      <c r="C12" s="107">
        <v>0</v>
      </c>
      <c r="D12" s="107">
        <f t="shared" si="0"/>
        <v>0</v>
      </c>
      <c r="E12" s="107">
        <v>0</v>
      </c>
      <c r="F12" s="107">
        <v>0</v>
      </c>
      <c r="G12" s="107">
        <v>0</v>
      </c>
      <c r="H12" s="107">
        <v>0</v>
      </c>
      <c r="J12" s="111"/>
    </row>
    <row r="13" spans="2:10">
      <c r="B13" s="43" t="s">
        <v>117</v>
      </c>
      <c r="C13" s="107">
        <v>1297.6430380064237</v>
      </c>
      <c r="D13" s="107">
        <f t="shared" si="0"/>
        <v>103.81144304051389</v>
      </c>
      <c r="E13" s="107">
        <v>4.8569619935663013</v>
      </c>
      <c r="F13" s="107">
        <v>0.38855695948530411</v>
      </c>
      <c r="G13" s="107">
        <v>1302.49999999999</v>
      </c>
      <c r="H13" s="107">
        <v>104.19999999999921</v>
      </c>
      <c r="J13" s="111"/>
    </row>
    <row r="14" spans="2:10">
      <c r="B14" s="108" t="s">
        <v>118</v>
      </c>
      <c r="C14" s="107">
        <v>0</v>
      </c>
      <c r="D14" s="107">
        <f t="shared" si="0"/>
        <v>0</v>
      </c>
      <c r="E14" s="107">
        <v>-0.20699999999987995</v>
      </c>
      <c r="F14" s="107">
        <v>-1.6559999999990395E-2</v>
      </c>
      <c r="G14" s="107">
        <v>-0.20699999999987995</v>
      </c>
      <c r="H14" s="107">
        <v>-1.6559999999990395E-2</v>
      </c>
      <c r="J14" s="111"/>
    </row>
    <row r="15" spans="2:10" ht="16.5" customHeight="1">
      <c r="B15" s="62" t="s">
        <v>207</v>
      </c>
      <c r="C15" s="46">
        <v>203337.7167546667</v>
      </c>
      <c r="D15" s="46">
        <f t="shared" si="0"/>
        <v>16267.017340373337</v>
      </c>
      <c r="E15" s="46">
        <v>3263.5149999999999</v>
      </c>
      <c r="F15" s="46">
        <v>261.08119999999997</v>
      </c>
      <c r="G15" s="46">
        <v>206611.65300000002</v>
      </c>
      <c r="H15" s="46">
        <v>16528.932240000002</v>
      </c>
      <c r="J15" s="111"/>
    </row>
  </sheetData>
  <mergeCells count="4">
    <mergeCell ref="B2:H2"/>
    <mergeCell ref="G5:H5"/>
    <mergeCell ref="C5:D5"/>
    <mergeCell ref="E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13"/>
  <sheetViews>
    <sheetView showGridLines="0" zoomScaleNormal="100" workbookViewId="0">
      <selection activeCell="A14" sqref="A14:XFD20"/>
    </sheetView>
  </sheetViews>
  <sheetFormatPr baseColWidth="10" defaultColWidth="9" defaultRowHeight="12.75"/>
  <cols>
    <col min="1" max="1" width="9" style="11"/>
    <col min="2" max="2" width="45.83203125" style="11" customWidth="1"/>
    <col min="3" max="3" width="10" style="11" customWidth="1"/>
    <col min="4" max="4" width="13.1640625" style="11" customWidth="1"/>
    <col min="5" max="5" width="10.83203125" style="11" customWidth="1"/>
    <col min="6" max="6" width="9.6640625" style="11" customWidth="1"/>
    <col min="7" max="7" width="8.33203125" style="11" customWidth="1"/>
    <col min="8" max="8" width="9.5" style="11" customWidth="1"/>
    <col min="9" max="9" width="17.83203125" style="11" customWidth="1"/>
    <col min="10" max="16384" width="9" style="11"/>
  </cols>
  <sheetData>
    <row r="2" spans="2:9">
      <c r="B2" s="200" t="s">
        <v>146</v>
      </c>
      <c r="C2" s="200"/>
      <c r="D2" s="200"/>
      <c r="E2" s="200"/>
      <c r="F2" s="200"/>
      <c r="G2" s="200"/>
      <c r="H2" s="200"/>
      <c r="I2" s="200"/>
    </row>
    <row r="3" spans="2:9">
      <c r="B3" s="14"/>
      <c r="C3" s="14"/>
      <c r="D3" s="14"/>
      <c r="E3" s="14"/>
      <c r="F3" s="14"/>
      <c r="G3" s="14"/>
      <c r="H3" s="14"/>
      <c r="I3" s="14"/>
    </row>
    <row r="4" spans="2:9">
      <c r="B4" s="14"/>
      <c r="C4" s="14"/>
      <c r="D4" s="14"/>
      <c r="E4" s="14"/>
      <c r="F4" s="14"/>
      <c r="G4" s="14"/>
      <c r="H4" s="14"/>
      <c r="I4" s="14"/>
    </row>
    <row r="5" spans="2:9" s="8" customFormat="1" ht="25.5">
      <c r="B5" s="50" t="s">
        <v>133</v>
      </c>
      <c r="C5" s="51" t="s">
        <v>134</v>
      </c>
      <c r="D5" s="51" t="s">
        <v>135</v>
      </c>
      <c r="E5" s="51" t="s">
        <v>136</v>
      </c>
      <c r="F5" s="51" t="s">
        <v>137</v>
      </c>
      <c r="G5" s="51" t="s">
        <v>138</v>
      </c>
      <c r="H5" s="51" t="s">
        <v>139</v>
      </c>
      <c r="I5" s="12" t="s">
        <v>111</v>
      </c>
    </row>
    <row r="6" spans="2:9">
      <c r="B6" s="109" t="s">
        <v>208</v>
      </c>
      <c r="C6" s="145">
        <v>2015.453</v>
      </c>
      <c r="D6" s="145">
        <v>5111.6580000000004</v>
      </c>
      <c r="E6" s="145">
        <v>1141.1189999999999</v>
      </c>
      <c r="F6" s="145">
        <v>0</v>
      </c>
      <c r="G6" s="145">
        <v>0</v>
      </c>
      <c r="H6" s="145">
        <v>8268.2300000000014</v>
      </c>
      <c r="I6" s="145">
        <v>661.4584000000001</v>
      </c>
    </row>
    <row r="7" spans="2:9">
      <c r="B7" s="52" t="s">
        <v>140</v>
      </c>
      <c r="C7" s="146">
        <v>-323.77100000000002</v>
      </c>
      <c r="D7" s="146">
        <v>-260.94</v>
      </c>
      <c r="E7" s="146">
        <v>137.69800000000001</v>
      </c>
      <c r="F7" s="146">
        <v>0</v>
      </c>
      <c r="G7" s="146">
        <v>0</v>
      </c>
      <c r="H7" s="146">
        <v>-447.01300000000003</v>
      </c>
      <c r="I7" s="146">
        <v>-35.761040000000001</v>
      </c>
    </row>
    <row r="8" spans="2:9">
      <c r="B8" s="43" t="s">
        <v>141</v>
      </c>
      <c r="C8" s="147">
        <v>0</v>
      </c>
      <c r="D8" s="147">
        <v>0</v>
      </c>
      <c r="E8" s="147">
        <v>0</v>
      </c>
      <c r="F8" s="147">
        <v>0</v>
      </c>
      <c r="G8" s="147">
        <v>0</v>
      </c>
      <c r="H8" s="147">
        <v>0</v>
      </c>
      <c r="I8" s="147">
        <v>0</v>
      </c>
    </row>
    <row r="9" spans="2:9">
      <c r="B9" s="43" t="s">
        <v>142</v>
      </c>
      <c r="C9" s="147">
        <v>0</v>
      </c>
      <c r="D9" s="147">
        <v>0</v>
      </c>
      <c r="E9" s="147">
        <v>0</v>
      </c>
      <c r="F9" s="147">
        <v>0</v>
      </c>
      <c r="G9" s="147">
        <v>0</v>
      </c>
      <c r="H9" s="147">
        <v>0</v>
      </c>
      <c r="I9" s="147">
        <v>0</v>
      </c>
    </row>
    <row r="10" spans="2:9">
      <c r="B10" s="43" t="s">
        <v>116</v>
      </c>
      <c r="C10" s="148">
        <v>0</v>
      </c>
      <c r="D10" s="148">
        <v>0</v>
      </c>
      <c r="E10" s="148">
        <v>0</v>
      </c>
      <c r="F10" s="148">
        <v>0</v>
      </c>
      <c r="G10" s="148">
        <v>0</v>
      </c>
      <c r="H10" s="148">
        <v>0</v>
      </c>
      <c r="I10" s="148">
        <v>0</v>
      </c>
    </row>
    <row r="11" spans="2:9">
      <c r="B11" s="43" t="s">
        <v>117</v>
      </c>
      <c r="C11" s="149">
        <v>-9.4280000000000008</v>
      </c>
      <c r="D11" s="149">
        <v>4.218</v>
      </c>
      <c r="E11" s="149">
        <v>13.686999999999999</v>
      </c>
      <c r="F11" s="149">
        <v>0</v>
      </c>
      <c r="G11" s="149">
        <v>0</v>
      </c>
      <c r="H11" s="149">
        <v>8.4769999999999985</v>
      </c>
      <c r="I11" s="149">
        <v>0.67815999999999987</v>
      </c>
    </row>
    <row r="12" spans="2:9">
      <c r="B12" s="43" t="s">
        <v>118</v>
      </c>
      <c r="C12" s="147">
        <v>0</v>
      </c>
      <c r="D12" s="147">
        <v>0</v>
      </c>
      <c r="E12" s="147">
        <v>0</v>
      </c>
      <c r="F12" s="147">
        <v>0</v>
      </c>
      <c r="G12" s="147">
        <v>0</v>
      </c>
      <c r="H12" s="147">
        <v>0</v>
      </c>
      <c r="I12" s="147">
        <v>0</v>
      </c>
    </row>
    <row r="13" spans="2:9">
      <c r="B13" s="62" t="s">
        <v>209</v>
      </c>
      <c r="C13" s="145">
        <v>1682.2539999999999</v>
      </c>
      <c r="D13" s="145">
        <v>4854.9359999999997</v>
      </c>
      <c r="E13" s="145">
        <v>1292.5039999999999</v>
      </c>
      <c r="F13" s="145">
        <v>0</v>
      </c>
      <c r="G13" s="145">
        <v>0</v>
      </c>
      <c r="H13" s="145">
        <v>7829.6939999999995</v>
      </c>
      <c r="I13" s="145">
        <v>626.37551999999994</v>
      </c>
    </row>
  </sheetData>
  <mergeCells count="1">
    <mergeCell ref="B2:I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8"/>
  <sheetViews>
    <sheetView showGridLines="0" zoomScaleNormal="100" workbookViewId="0">
      <selection activeCell="A19" sqref="A19:XFD23"/>
    </sheetView>
  </sheetViews>
  <sheetFormatPr baseColWidth="10" defaultColWidth="8.83203125" defaultRowHeight="12.75"/>
  <cols>
    <col min="1" max="1" width="8.83203125" style="1"/>
    <col min="2" max="2" width="83.5" style="1" customWidth="1"/>
    <col min="3" max="6" width="14.83203125" style="1" customWidth="1"/>
    <col min="7" max="7" width="8.83203125" style="1"/>
    <col min="8" max="8" width="10" style="1" bestFit="1" customWidth="1"/>
    <col min="9" max="16384" width="8.83203125" style="1"/>
  </cols>
  <sheetData>
    <row r="2" spans="2:6">
      <c r="B2" s="204" t="s">
        <v>145</v>
      </c>
      <c r="C2" s="204"/>
      <c r="D2" s="204"/>
      <c r="E2" s="204"/>
      <c r="F2" s="204"/>
    </row>
    <row r="3" spans="2:6">
      <c r="B3" s="59"/>
      <c r="C3" s="59"/>
      <c r="D3" s="59"/>
      <c r="E3" s="59"/>
      <c r="F3" s="59"/>
    </row>
    <row r="4" spans="2:6">
      <c r="B4" s="59"/>
      <c r="C4" s="59"/>
      <c r="D4" s="59"/>
      <c r="E4" s="59"/>
      <c r="F4" s="59"/>
    </row>
    <row r="5" spans="2:6" ht="38.25">
      <c r="B5" s="7" t="s">
        <v>121</v>
      </c>
      <c r="C5" s="174" t="s">
        <v>221</v>
      </c>
      <c r="D5" s="175" t="s">
        <v>222</v>
      </c>
      <c r="E5" s="174" t="s">
        <v>223</v>
      </c>
      <c r="F5" s="174" t="s">
        <v>224</v>
      </c>
    </row>
    <row r="6" spans="2:6">
      <c r="B6" s="21" t="s">
        <v>122</v>
      </c>
      <c r="C6" s="96">
        <v>691200.07200000004</v>
      </c>
      <c r="D6" s="96">
        <v>691200.07200000004</v>
      </c>
      <c r="E6" s="96">
        <v>676688.799</v>
      </c>
      <c r="F6" s="96">
        <v>676688.799</v>
      </c>
    </row>
    <row r="7" spans="2:6" ht="25.5">
      <c r="B7" s="15" t="s">
        <v>123</v>
      </c>
      <c r="C7" s="97">
        <v>-20420.09</v>
      </c>
      <c r="D7" s="97">
        <v>-20420.09</v>
      </c>
      <c r="E7" s="97">
        <v>-19326.159</v>
      </c>
      <c r="F7" s="97">
        <v>-19326.159</v>
      </c>
    </row>
    <row r="8" spans="2:6" ht="51">
      <c r="B8" s="23" t="s">
        <v>124</v>
      </c>
      <c r="C8" s="164">
        <v>0</v>
      </c>
      <c r="D8" s="164">
        <v>0</v>
      </c>
      <c r="E8" s="164">
        <v>0</v>
      </c>
      <c r="F8" s="164">
        <v>0</v>
      </c>
    </row>
    <row r="9" spans="2:6">
      <c r="B9" s="15" t="s">
        <v>125</v>
      </c>
      <c r="C9" s="97">
        <v>-1275.412</v>
      </c>
      <c r="D9" s="97">
        <v>-1275.412</v>
      </c>
      <c r="E9" s="97">
        <v>-7409.7430000000004</v>
      </c>
      <c r="F9" s="97">
        <v>-7409.7430000000004</v>
      </c>
    </row>
    <row r="10" spans="2:6">
      <c r="B10" s="15" t="s">
        <v>126</v>
      </c>
      <c r="C10" s="97">
        <v>1890.604</v>
      </c>
      <c r="D10" s="97">
        <v>1890.604</v>
      </c>
      <c r="E10" s="97">
        <v>2949.1680000000001</v>
      </c>
      <c r="F10" s="97">
        <v>2949.1680000000001</v>
      </c>
    </row>
    <row r="11" spans="2:6" ht="14.25">
      <c r="B11" s="13" t="s">
        <v>127</v>
      </c>
      <c r="C11" s="97">
        <v>60704.642</v>
      </c>
      <c r="D11" s="97">
        <v>60704.642</v>
      </c>
      <c r="E11" s="97">
        <v>61408.792000000001</v>
      </c>
      <c r="F11" s="97">
        <v>61408.792000000001</v>
      </c>
    </row>
    <row r="12" spans="2:6" ht="38.25">
      <c r="B12" s="48" t="s">
        <v>200</v>
      </c>
      <c r="C12" s="164">
        <v>0</v>
      </c>
      <c r="D12" s="164">
        <v>0</v>
      </c>
      <c r="E12" s="164">
        <v>0</v>
      </c>
      <c r="F12" s="164">
        <v>0</v>
      </c>
    </row>
    <row r="13" spans="2:6">
      <c r="B13" s="17" t="s">
        <v>128</v>
      </c>
      <c r="C13" s="98">
        <v>-9392.2839999999997</v>
      </c>
      <c r="D13" s="98">
        <v>-10201.267</v>
      </c>
      <c r="E13" s="98">
        <v>-9012.2330000000002</v>
      </c>
      <c r="F13" s="98">
        <v>-10079.532999999999</v>
      </c>
    </row>
    <row r="14" spans="2:6">
      <c r="B14" s="39" t="s">
        <v>129</v>
      </c>
      <c r="C14" s="99">
        <v>722707.53200000001</v>
      </c>
      <c r="D14" s="99">
        <v>721898.549</v>
      </c>
      <c r="E14" s="99">
        <v>705298.62399999995</v>
      </c>
      <c r="F14" s="99">
        <v>704231.32400000002</v>
      </c>
    </row>
    <row r="15" spans="2:6">
      <c r="B15" s="40" t="s">
        <v>130</v>
      </c>
      <c r="C15" s="100">
        <v>47455.336236668896</v>
      </c>
      <c r="D15" s="100">
        <v>46503.232925565026</v>
      </c>
      <c r="E15" s="100">
        <v>45947.309000000001</v>
      </c>
      <c r="F15" s="100">
        <v>45046.535000000003</v>
      </c>
    </row>
    <row r="16" spans="2:6">
      <c r="B16" s="25" t="s">
        <v>131</v>
      </c>
      <c r="C16" s="101">
        <v>722707.53200000001</v>
      </c>
      <c r="D16" s="101">
        <v>721898.549</v>
      </c>
      <c r="E16" s="101">
        <v>705298.62399999995</v>
      </c>
      <c r="F16" s="101">
        <v>704231.32400000002</v>
      </c>
    </row>
    <row r="17" spans="2:6">
      <c r="B17" s="39" t="s">
        <v>132</v>
      </c>
      <c r="C17" s="106">
        <v>6.5663265062898074E-2</v>
      </c>
      <c r="D17" s="106">
        <v>6.4417961485007807E-2</v>
      </c>
      <c r="E17" s="106">
        <v>6.5145893436480043E-2</v>
      </c>
      <c r="F17" s="106">
        <v>6.396553726712674E-2</v>
      </c>
    </row>
    <row r="18" spans="2:6" ht="10.5" customHeight="1">
      <c r="B18" s="205" t="s">
        <v>3</v>
      </c>
      <c r="C18" s="205"/>
      <c r="D18" s="205"/>
      <c r="E18" s="205"/>
      <c r="F18" s="205"/>
    </row>
  </sheetData>
  <mergeCells count="2">
    <mergeCell ref="B2:F2"/>
    <mergeCell ref="B18:F1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 de tablas</vt:lpstr>
      <vt:lpstr>Tabla 1</vt:lpstr>
      <vt:lpstr>Tabla 2</vt:lpstr>
      <vt:lpstr>Tabla 3</vt:lpstr>
      <vt:lpstr>Tabla 4</vt:lpstr>
      <vt:lpstr>Tabla 5</vt:lpstr>
      <vt:lpstr>Tabla 6</vt:lpstr>
      <vt:lpstr>Tabla 7</vt:lpstr>
      <vt:lpstr>Tabla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2019-05-28T07:41:36Z</dcterms:modified>
</cp:coreProperties>
</file>